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חוברת_עבודה_זו" defaultThemeVersion="124226"/>
  <workbookProtection workbookAlgorithmName="SHA-512" workbookHashValue="IaikrgGOkCKV+8YkhQCQrga7ZFIDRlc/LLyqZFlZbtj2gz6QmSM1zmIHefoUWys9w/3R0LDflwZE61kQDxz5dg==" workbookSaltValue="kvxEuNuk42Gwg9Licr87nw==" workbookSpinCount="100000" lockStructure="1"/>
  <bookViews>
    <workbookView xWindow="0" yWindow="0" windowWidth="28800" windowHeight="11910" tabRatio="787" activeTab="1"/>
  </bookViews>
  <sheets>
    <sheet name="ראשי-פרטים כלליים וריכוז הוצאות" sheetId="1" r:id="rId1"/>
    <sheet name="כח אדם - שכר" sheetId="3" r:id="rId2"/>
    <sheet name="חומרים" sheetId="10" r:id="rId3"/>
    <sheet name="ציוד" sheetId="6" r:id="rId4"/>
    <sheet name="קבלני משנה" sheetId="5" r:id="rId5"/>
    <sheet name="שונות ופטנטים" sheetId="7" r:id="rId6"/>
    <sheet name="חומרים- ציוד יעודי (מגנ&quot;ט)" sheetId="8" r:id="rId7"/>
  </sheets>
  <definedNames>
    <definedName name="_01_02">'ראשי-פרטים כלליים וריכוז הוצאות'!$B$70:$B$100</definedName>
    <definedName name="_xlnm._FilterDatabase" localSheetId="0" hidden="1">'ראשי-פרטים כלליים וריכוז הוצאות'!$A$54:$A$62</definedName>
    <definedName name="bdate">'ראשי-פרטים כלליים וריכוז הוצאות'!$E$21</definedName>
    <definedName name="_xlnm.Criteria" localSheetId="0">'ראשי-פרטים כלליים וריכוז הוצאות'!$A$70:$B$154</definedName>
    <definedName name="edate">'ראשי-פרטים כלליים וריכוז הוצאות'!$F$21</definedName>
    <definedName name="homarim_takziv">חומרים!$E$3:$E$52</definedName>
    <definedName name="homarim_teur">חומרים!$B$3:$B$52</definedName>
    <definedName name="kablanim_takziv">'קבלני משנה'!$E$3:$E$42</definedName>
    <definedName name="kablanim_toar">'קבלני משנה'!$B$3:$B$42</definedName>
    <definedName name="koah_adam_code_sachar">'כח אדם - שכר'!$D$4:$D$223</definedName>
    <definedName name="koah_adam_tafkid">'כח אדם - שכר'!$C$4:$C$223</definedName>
    <definedName name="koah_adam_takziv">'כח אדם - שכר'!$R$4:$R$223</definedName>
    <definedName name="koah_adam_teur">'כח אדם - שכר'!$B$4:$B$223</definedName>
    <definedName name="NAME">'ראשי-פרטים כלליים וריכוז הוצאות'!$A$10</definedName>
    <definedName name="nose">'ראשי-פרטים כלליים וריכוז הוצאות'!$E$10</definedName>
    <definedName name="shonot_takziv">'שונות ופטנטים'!$E$3:$E$37</definedName>
    <definedName name="shonot_teur">'שונות ופטנטים'!$B$3:$B$37</definedName>
    <definedName name="TAKZIV">'ראשי-פרטים כלליים וריכוז הוצאות'!$A$12</definedName>
    <definedName name="TIK">'ראשי-פרטים כלליים וריכוז הוצאות'!$C$10</definedName>
    <definedName name="_xlnm.Print_Titles" localSheetId="1">'כח אדם - שכר'!$A:$D,'כח אדם - שכר'!$1:$3</definedName>
    <definedName name="_xlnm.Print_Titles" localSheetId="3">ציוד!$1:$2</definedName>
    <definedName name="_xlnm.Print_Titles" localSheetId="4">'קבלני משנה'!$1:$2</definedName>
    <definedName name="_xlnm.Print_Titles" localSheetId="5">'שונות ופטנטים'!$1:$2</definedName>
    <definedName name="yeudi_takziv">'חומרים- ציוד יעודי (מגנ"ט)'!$E$3:$E$42</definedName>
    <definedName name="yeudi_teur">'חומרים- ציוד יעודי (מגנ"ט)'!$B$3:$B$42</definedName>
    <definedName name="Z_0C0A7354_1E68_4AF0_8238_6CB67405E9AA_.wvu.Cols" localSheetId="1" hidden="1">'כח אדם - שכר'!#REF!</definedName>
    <definedName name="Z_0C0A7354_1E68_4AF0_8238_6CB67405E9AA_.wvu.Rows" localSheetId="4" hidden="1">'קבלני משנה'!#REF!</definedName>
    <definedName name="ziyud_takziv">ציוד!$I$3:$I$52</definedName>
    <definedName name="ziyud_teur">ציוד!$B$3:$B$52</definedName>
    <definedName name="טקסט1" localSheetId="1">'כח אדם - שכר'!$A$4</definedName>
    <definedName name="טקסט3" localSheetId="4">'קבלני משנה'!#REF!</definedName>
    <definedName name="טקסט4" localSheetId="5">'שונות ופטנטים'!#REF!</definedName>
    <definedName name="נפתח1" localSheetId="1">'כח אדם - שכר'!#REF!</definedName>
    <definedName name="עדתאריך">'ראשי-פרטים כלליים וריכוז הוצאות'!$B$70:$B$100</definedName>
    <definedName name="קוד_שכר">'ראשי-פרטים כלליים וריכוז הוצאות'!$A$46:$A$51</definedName>
    <definedName name="רבעון">'ראשי-פרטים כלליים וריכוז הוצאות'!$A$54:$A$58</definedName>
    <definedName name="רבעון_ראשון">'ראשי-פרטים כלליים וריכוז הוצאות'!$A$55:$A$58</definedName>
    <definedName name="תאריך">'ראשי-פרטים כלליים וריכוז הוצאות'!$A$70:$A$100</definedName>
  </definedNames>
  <calcPr calcId="145621"/>
  <customWorkbookViews>
    <customWorkbookView name="BAKARA4 - תצוגה אישית" guid="{0C0A7354-1E68-4AF0-8238-6CB67405E9AA}" mergeInterval="0" personalView="1" maximized="1" windowWidth="796" windowHeight="397" tabRatio="691" activeSheetId="1"/>
  </customWorkbookViews>
</workbook>
</file>

<file path=xl/calcChain.xml><?xml version="1.0" encoding="utf-8"?>
<calcChain xmlns="http://schemas.openxmlformats.org/spreadsheetml/2006/main">
  <c r="AA5" i="3" l="1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4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V21" i="3" s="1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V55" i="3" s="1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U70" i="3" s="1"/>
  <c r="T71" i="3"/>
  <c r="T72" i="3"/>
  <c r="T73" i="3"/>
  <c r="T74" i="3"/>
  <c r="T75" i="3"/>
  <c r="T76" i="3"/>
  <c r="T77" i="3"/>
  <c r="U77" i="3" s="1"/>
  <c r="T78" i="3"/>
  <c r="T79" i="3"/>
  <c r="U79" i="3" s="1"/>
  <c r="T80" i="3"/>
  <c r="T81" i="3"/>
  <c r="T82" i="3"/>
  <c r="T83" i="3"/>
  <c r="T84" i="3"/>
  <c r="T85" i="3"/>
  <c r="T86" i="3"/>
  <c r="T87" i="3"/>
  <c r="T88" i="3"/>
  <c r="T89" i="3"/>
  <c r="U89" i="3" s="1"/>
  <c r="T90" i="3"/>
  <c r="T91" i="3"/>
  <c r="U91" i="3" s="1"/>
  <c r="T92" i="3"/>
  <c r="T93" i="3"/>
  <c r="T94" i="3"/>
  <c r="T95" i="3"/>
  <c r="T96" i="3"/>
  <c r="T97" i="3"/>
  <c r="T98" i="3"/>
  <c r="T99" i="3"/>
  <c r="T100" i="3"/>
  <c r="T101" i="3"/>
  <c r="T102" i="3"/>
  <c r="T103" i="3"/>
  <c r="U103" i="3" s="1"/>
  <c r="T104" i="3"/>
  <c r="T105" i="3"/>
  <c r="T106" i="3"/>
  <c r="T107" i="3"/>
  <c r="T108" i="3"/>
  <c r="T109" i="3"/>
  <c r="T110" i="3"/>
  <c r="T111" i="3"/>
  <c r="T112" i="3"/>
  <c r="T113" i="3"/>
  <c r="U113" i="3" s="1"/>
  <c r="T114" i="3"/>
  <c r="T115" i="3"/>
  <c r="U115" i="3" s="1"/>
  <c r="T116" i="3"/>
  <c r="T117" i="3"/>
  <c r="T118" i="3"/>
  <c r="T119" i="3"/>
  <c r="U119" i="3" s="1"/>
  <c r="T120" i="3"/>
  <c r="T121" i="3"/>
  <c r="T122" i="3"/>
  <c r="T123" i="3"/>
  <c r="T124" i="3"/>
  <c r="T125" i="3"/>
  <c r="T126" i="3"/>
  <c r="T127" i="3"/>
  <c r="T128" i="3"/>
  <c r="T129" i="3"/>
  <c r="T130" i="3"/>
  <c r="T131" i="3"/>
  <c r="U131" i="3" s="1"/>
  <c r="T132" i="3"/>
  <c r="T133" i="3"/>
  <c r="U133" i="3" s="1"/>
  <c r="T134" i="3"/>
  <c r="T135" i="3"/>
  <c r="U135" i="3" s="1"/>
  <c r="T136" i="3"/>
  <c r="T137" i="3"/>
  <c r="T138" i="3"/>
  <c r="T139" i="3"/>
  <c r="T140" i="3"/>
  <c r="T141" i="3"/>
  <c r="T142" i="3"/>
  <c r="T143" i="3"/>
  <c r="U143" i="3" s="1"/>
  <c r="T144" i="3"/>
  <c r="T145" i="3"/>
  <c r="T146" i="3"/>
  <c r="T147" i="3"/>
  <c r="T148" i="3"/>
  <c r="T149" i="3"/>
  <c r="T150" i="3"/>
  <c r="T151" i="3"/>
  <c r="U151" i="3" s="1"/>
  <c r="T152" i="3"/>
  <c r="T153" i="3"/>
  <c r="T154" i="3"/>
  <c r="T155" i="3"/>
  <c r="T156" i="3"/>
  <c r="T157" i="3"/>
  <c r="U157" i="3" s="1"/>
  <c r="T158" i="3"/>
  <c r="U158" i="3" s="1"/>
  <c r="T159" i="3"/>
  <c r="T160" i="3"/>
  <c r="T161" i="3"/>
  <c r="T162" i="3"/>
  <c r="U162" i="3" s="1"/>
  <c r="T163" i="3"/>
  <c r="T164" i="3"/>
  <c r="T165" i="3"/>
  <c r="T166" i="3"/>
  <c r="T167" i="3"/>
  <c r="T168" i="3"/>
  <c r="T169" i="3"/>
  <c r="U169" i="3" s="1"/>
  <c r="T170" i="3"/>
  <c r="U170" i="3" s="1"/>
  <c r="T171" i="3"/>
  <c r="T172" i="3"/>
  <c r="T173" i="3"/>
  <c r="T174" i="3"/>
  <c r="U174" i="3" s="1"/>
  <c r="T175" i="3"/>
  <c r="T176" i="3"/>
  <c r="T177" i="3"/>
  <c r="T178" i="3"/>
  <c r="T179" i="3"/>
  <c r="T180" i="3"/>
  <c r="T181" i="3"/>
  <c r="U181" i="3" s="1"/>
  <c r="T182" i="3"/>
  <c r="T183" i="3"/>
  <c r="T184" i="3"/>
  <c r="T185" i="3"/>
  <c r="T186" i="3"/>
  <c r="T187" i="3"/>
  <c r="T188" i="3"/>
  <c r="T189" i="3"/>
  <c r="T190" i="3"/>
  <c r="T191" i="3"/>
  <c r="T192" i="3"/>
  <c r="T193" i="3"/>
  <c r="U193" i="3" s="1"/>
  <c r="T194" i="3"/>
  <c r="T195" i="3"/>
  <c r="T196" i="3"/>
  <c r="T197" i="3"/>
  <c r="T198" i="3"/>
  <c r="U198" i="3" s="1"/>
  <c r="T199" i="3"/>
  <c r="T200" i="3"/>
  <c r="T201" i="3"/>
  <c r="T202" i="3"/>
  <c r="U202" i="3" s="1"/>
  <c r="T203" i="3"/>
  <c r="T204" i="3"/>
  <c r="T205" i="3"/>
  <c r="U205" i="3" s="1"/>
  <c r="T206" i="3"/>
  <c r="T207" i="3"/>
  <c r="T208" i="3"/>
  <c r="T209" i="3"/>
  <c r="T210" i="3"/>
  <c r="T211" i="3"/>
  <c r="T212" i="3"/>
  <c r="T213" i="3"/>
  <c r="T214" i="3"/>
  <c r="T215" i="3"/>
  <c r="T216" i="3"/>
  <c r="T217" i="3"/>
  <c r="U217" i="3" s="1"/>
  <c r="T218" i="3"/>
  <c r="T219" i="3"/>
  <c r="T220" i="3"/>
  <c r="T221" i="3"/>
  <c r="T222" i="3"/>
  <c r="T223" i="3"/>
  <c r="U223" i="3" s="1"/>
  <c r="T4" i="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3" i="6"/>
  <c r="D64" i="1"/>
  <c r="U81" i="3"/>
  <c r="U85" i="3"/>
  <c r="U93" i="3"/>
  <c r="U97" i="3"/>
  <c r="U101" i="3"/>
  <c r="U105" i="3"/>
  <c r="U109" i="3"/>
  <c r="U117" i="3"/>
  <c r="U121" i="3"/>
  <c r="U125" i="3"/>
  <c r="U129" i="3"/>
  <c r="U137" i="3"/>
  <c r="U141" i="3"/>
  <c r="U145" i="3"/>
  <c r="U149" i="3"/>
  <c r="U153" i="3"/>
  <c r="U161" i="3"/>
  <c r="U165" i="3"/>
  <c r="U173" i="3"/>
  <c r="U177" i="3"/>
  <c r="U185" i="3"/>
  <c r="U189" i="3"/>
  <c r="U197" i="3"/>
  <c r="U201" i="3"/>
  <c r="U209" i="3"/>
  <c r="U213" i="3"/>
  <c r="U221" i="3"/>
  <c r="U4" i="3"/>
  <c r="E1" i="6"/>
  <c r="L10" i="6" s="1"/>
  <c r="M10" i="6" s="1"/>
  <c r="Y1025" i="10"/>
  <c r="S1025" i="10"/>
  <c r="Y1005" i="10"/>
  <c r="S1005" i="10"/>
  <c r="Y985" i="10"/>
  <c r="S985" i="10"/>
  <c r="Y965" i="10"/>
  <c r="S965" i="10"/>
  <c r="Y945" i="10"/>
  <c r="S945" i="10"/>
  <c r="Y925" i="10"/>
  <c r="S925" i="10"/>
  <c r="Y905" i="10"/>
  <c r="S905" i="10"/>
  <c r="Y885" i="10"/>
  <c r="S885" i="10"/>
  <c r="Y865" i="10"/>
  <c r="S865" i="10"/>
  <c r="S845" i="10"/>
  <c r="Y845" i="10"/>
  <c r="L825" i="8"/>
  <c r="L845" i="8"/>
  <c r="L805" i="8"/>
  <c r="L785" i="8"/>
  <c r="L765" i="8"/>
  <c r="L745" i="8"/>
  <c r="L725" i="8"/>
  <c r="L705" i="8"/>
  <c r="L685" i="8"/>
  <c r="L665" i="8"/>
  <c r="L645" i="8"/>
  <c r="L625" i="8"/>
  <c r="L605" i="8"/>
  <c r="L585" i="8"/>
  <c r="L565" i="8"/>
  <c r="L545" i="8"/>
  <c r="L525" i="8"/>
  <c r="L505" i="8"/>
  <c r="L485" i="8"/>
  <c r="L465" i="8"/>
  <c r="L445" i="8"/>
  <c r="L425" i="8"/>
  <c r="L405" i="8"/>
  <c r="L385" i="8"/>
  <c r="L365" i="8"/>
  <c r="L345" i="8"/>
  <c r="L325" i="8"/>
  <c r="L305" i="8"/>
  <c r="L285" i="8"/>
  <c r="L265" i="8"/>
  <c r="L245" i="8"/>
  <c r="L225" i="8"/>
  <c r="L205" i="8"/>
  <c r="L185" i="8"/>
  <c r="L165" i="8"/>
  <c r="L145" i="8"/>
  <c r="L125" i="8"/>
  <c r="L105" i="8"/>
  <c r="L85" i="8"/>
  <c r="L65" i="8"/>
  <c r="F62" i="7"/>
  <c r="C62" i="7"/>
  <c r="L859" i="5"/>
  <c r="L839" i="5"/>
  <c r="L819" i="5"/>
  <c r="L799" i="5"/>
  <c r="L779" i="5"/>
  <c r="L759" i="5"/>
  <c r="L739" i="5"/>
  <c r="L719" i="5"/>
  <c r="L699" i="5"/>
  <c r="L679" i="5"/>
  <c r="L659" i="5"/>
  <c r="L639" i="5"/>
  <c r="L619" i="5"/>
  <c r="L599" i="5"/>
  <c r="L579" i="5"/>
  <c r="L559" i="5"/>
  <c r="L539" i="5"/>
  <c r="L519" i="5"/>
  <c r="L499" i="5"/>
  <c r="L439" i="5"/>
  <c r="L419" i="5"/>
  <c r="L399" i="5"/>
  <c r="L379" i="5"/>
  <c r="L359" i="5"/>
  <c r="L339" i="5"/>
  <c r="L319" i="5"/>
  <c r="L299" i="5"/>
  <c r="L279" i="5"/>
  <c r="L259" i="5"/>
  <c r="L239" i="5"/>
  <c r="L219" i="5"/>
  <c r="L199" i="5"/>
  <c r="L179" i="5"/>
  <c r="L159" i="5"/>
  <c r="L139" i="5"/>
  <c r="L119" i="5"/>
  <c r="L99" i="5"/>
  <c r="B860" i="5"/>
  <c r="B839" i="5"/>
  <c r="B819" i="5"/>
  <c r="B799" i="5"/>
  <c r="B779" i="5"/>
  <c r="B759" i="5"/>
  <c r="B739" i="5"/>
  <c r="B719" i="5"/>
  <c r="B699" i="5"/>
  <c r="B679" i="5"/>
  <c r="B659" i="5"/>
  <c r="B639" i="5"/>
  <c r="B619" i="5"/>
  <c r="B599" i="5"/>
  <c r="B579" i="5"/>
  <c r="B559" i="5"/>
  <c r="B539" i="5"/>
  <c r="B519" i="5"/>
  <c r="B499" i="5"/>
  <c r="B439" i="5"/>
  <c r="B419" i="5"/>
  <c r="B399" i="5"/>
  <c r="B379" i="5"/>
  <c r="B359" i="5"/>
  <c r="B339" i="5"/>
  <c r="B319" i="5"/>
  <c r="B299" i="5"/>
  <c r="B279" i="5"/>
  <c r="B259" i="5"/>
  <c r="B239" i="5"/>
  <c r="B219" i="5"/>
  <c r="B199" i="5"/>
  <c r="B179" i="5"/>
  <c r="B159" i="5"/>
  <c r="B139" i="5"/>
  <c r="B119" i="5"/>
  <c r="AD91" i="5"/>
  <c r="C3" i="5"/>
  <c r="AD111" i="5"/>
  <c r="C4" i="5" s="1"/>
  <c r="AD131" i="5"/>
  <c r="C5" i="5" s="1"/>
  <c r="AD151" i="5"/>
  <c r="C6" i="5" s="1"/>
  <c r="AD171" i="5"/>
  <c r="C7" i="5" s="1"/>
  <c r="AD191" i="5"/>
  <c r="C8" i="5" s="1"/>
  <c r="AD211" i="5"/>
  <c r="C9" i="5" s="1"/>
  <c r="AD231" i="5"/>
  <c r="C10" i="5" s="1"/>
  <c r="F10" i="5" s="1"/>
  <c r="AD251" i="5"/>
  <c r="C11" i="5"/>
  <c r="F11" i="5" s="1"/>
  <c r="AD271" i="5"/>
  <c r="C12" i="5" s="1"/>
  <c r="G12" i="5" s="1"/>
  <c r="H12" i="5" s="1"/>
  <c r="I12" i="5" s="1"/>
  <c r="AD291" i="5"/>
  <c r="C13" i="5"/>
  <c r="G13" i="5" s="1"/>
  <c r="H13" i="5" s="1"/>
  <c r="AD311" i="5"/>
  <c r="C14" i="5" s="1"/>
  <c r="F14" i="5" s="1"/>
  <c r="AD331" i="5"/>
  <c r="C15" i="5"/>
  <c r="F15" i="5" s="1"/>
  <c r="AD351" i="5"/>
  <c r="C16" i="5" s="1"/>
  <c r="AD371" i="5"/>
  <c r="C17" i="5" s="1"/>
  <c r="AD391" i="5"/>
  <c r="C18" i="5" s="1"/>
  <c r="AD411" i="5"/>
  <c r="C19" i="5" s="1"/>
  <c r="F19" i="5" s="1"/>
  <c r="AD431" i="5"/>
  <c r="C20" i="5"/>
  <c r="AD451" i="5"/>
  <c r="C21" i="5" s="1"/>
  <c r="AD471" i="5"/>
  <c r="C22" i="5" s="1"/>
  <c r="F22" i="5" s="1"/>
  <c r="AD491" i="5"/>
  <c r="C23" i="5"/>
  <c r="F23" i="5" s="1"/>
  <c r="AD511" i="5"/>
  <c r="C24" i="5" s="1"/>
  <c r="AD531" i="5"/>
  <c r="C25" i="5" s="1"/>
  <c r="AD551" i="5"/>
  <c r="C26" i="5" s="1"/>
  <c r="AD571" i="5"/>
  <c r="C27" i="5" s="1"/>
  <c r="AD591" i="5"/>
  <c r="C28" i="5" s="1"/>
  <c r="G28" i="5" s="1"/>
  <c r="H28" i="5" s="1"/>
  <c r="AD611" i="5"/>
  <c r="C29" i="5" s="1"/>
  <c r="AD631" i="5"/>
  <c r="C30" i="5" s="1"/>
  <c r="F30" i="5" s="1"/>
  <c r="AD651" i="5"/>
  <c r="C31" i="5"/>
  <c r="G31" i="5" s="1"/>
  <c r="H31" i="5" s="1"/>
  <c r="AD671" i="5"/>
  <c r="C32" i="5"/>
  <c r="AD691" i="5"/>
  <c r="C33" i="5" s="1"/>
  <c r="AD711" i="5"/>
  <c r="C34" i="5" s="1"/>
  <c r="AD731" i="5"/>
  <c r="C35" i="5" s="1"/>
  <c r="AD751" i="5"/>
  <c r="C36" i="5" s="1"/>
  <c r="AD771" i="5"/>
  <c r="C37" i="5" s="1"/>
  <c r="F37" i="5" s="1"/>
  <c r="AD791" i="5"/>
  <c r="C38" i="5" s="1"/>
  <c r="AD811" i="5"/>
  <c r="C39" i="5" s="1"/>
  <c r="G39" i="5" s="1"/>
  <c r="H39" i="5" s="1"/>
  <c r="I39" i="5" s="1"/>
  <c r="AD831" i="5"/>
  <c r="C40" i="5" s="1"/>
  <c r="AD851" i="5"/>
  <c r="C41" i="5" s="1"/>
  <c r="AD871" i="5"/>
  <c r="C42" i="5" s="1"/>
  <c r="E43" i="5"/>
  <c r="D43" i="5"/>
  <c r="Z860" i="5"/>
  <c r="S860" i="5"/>
  <c r="Z840" i="5"/>
  <c r="S840" i="5"/>
  <c r="Z820" i="5"/>
  <c r="S820" i="5"/>
  <c r="Z800" i="5"/>
  <c r="S800" i="5"/>
  <c r="Z780" i="5"/>
  <c r="S780" i="5"/>
  <c r="M1045" i="10"/>
  <c r="M1025" i="10"/>
  <c r="M1005" i="10"/>
  <c r="M985" i="10"/>
  <c r="M965" i="10"/>
  <c r="M945" i="10"/>
  <c r="M925" i="10"/>
  <c r="M905" i="10"/>
  <c r="M885" i="10"/>
  <c r="M865" i="10"/>
  <c r="M845" i="10"/>
  <c r="Y1045" i="10"/>
  <c r="S1045" i="10"/>
  <c r="B1045" i="10"/>
  <c r="B1025" i="10"/>
  <c r="B1005" i="10"/>
  <c r="B985" i="10"/>
  <c r="B965" i="10"/>
  <c r="B945" i="10"/>
  <c r="B925" i="10"/>
  <c r="B905" i="10"/>
  <c r="B885" i="10"/>
  <c r="B865" i="10"/>
  <c r="B845" i="10"/>
  <c r="AB1056" i="10"/>
  <c r="C52" i="10" s="1"/>
  <c r="F52" i="10" s="1"/>
  <c r="AB1036" i="10"/>
  <c r="C51" i="10" s="1"/>
  <c r="G51" i="10" s="1"/>
  <c r="AB1016" i="10"/>
  <c r="C50" i="10" s="1"/>
  <c r="G50" i="10" s="1"/>
  <c r="AB996" i="10"/>
  <c r="C49" i="10" s="1"/>
  <c r="AB976" i="10"/>
  <c r="C48" i="10" s="1"/>
  <c r="AB956" i="10"/>
  <c r="C47" i="10"/>
  <c r="AB936" i="10"/>
  <c r="C46" i="10" s="1"/>
  <c r="F46" i="10"/>
  <c r="AB916" i="10"/>
  <c r="C45" i="10"/>
  <c r="G45" i="10" s="1"/>
  <c r="AB896" i="10"/>
  <c r="C44" i="10"/>
  <c r="F44" i="10" s="1"/>
  <c r="AB876" i="10"/>
  <c r="C43" i="10"/>
  <c r="G43" i="10" s="1"/>
  <c r="AB856" i="10"/>
  <c r="C42" i="10"/>
  <c r="F42" i="10" s="1"/>
  <c r="B225" i="10"/>
  <c r="Z760" i="5"/>
  <c r="S760" i="5"/>
  <c r="Z740" i="5"/>
  <c r="S740" i="5"/>
  <c r="Z720" i="5"/>
  <c r="S720" i="5"/>
  <c r="Z700" i="5"/>
  <c r="S700" i="5"/>
  <c r="Z680" i="5"/>
  <c r="S680" i="5"/>
  <c r="V9" i="3"/>
  <c r="V13" i="3"/>
  <c r="V217" i="3"/>
  <c r="W217" i="3" s="1"/>
  <c r="R224" i="3"/>
  <c r="E53" i="10"/>
  <c r="F28" i="1"/>
  <c r="I53" i="6"/>
  <c r="F29" i="1"/>
  <c r="E38" i="7"/>
  <c r="F30" i="1"/>
  <c r="AB76" i="10"/>
  <c r="C3" i="10"/>
  <c r="AB96" i="10"/>
  <c r="C4" i="10"/>
  <c r="AB116" i="10"/>
  <c r="C5" i="10"/>
  <c r="AB136" i="10"/>
  <c r="C6" i="10"/>
  <c r="AB156" i="10"/>
  <c r="C7" i="10" s="1"/>
  <c r="AB176" i="10"/>
  <c r="C8" i="10" s="1"/>
  <c r="J8" i="10" s="1"/>
  <c r="G8" i="10"/>
  <c r="H8" i="10" s="1"/>
  <c r="I8" i="10" s="1"/>
  <c r="AB196" i="10"/>
  <c r="C9" i="10" s="1"/>
  <c r="AB216" i="10"/>
  <c r="C10" i="10" s="1"/>
  <c r="J10" i="10" s="1"/>
  <c r="F10" i="10"/>
  <c r="AB236" i="10"/>
  <c r="C11" i="10" s="1"/>
  <c r="AB256" i="10"/>
  <c r="C12" i="10" s="1"/>
  <c r="F12" i="10" s="1"/>
  <c r="AB276" i="10"/>
  <c r="C13" i="10" s="1"/>
  <c r="AB296" i="10"/>
  <c r="C14" i="10" s="1"/>
  <c r="AB316" i="10"/>
  <c r="C15" i="10" s="1"/>
  <c r="AB336" i="10"/>
  <c r="C16" i="10" s="1"/>
  <c r="F16" i="10" s="1"/>
  <c r="AB356" i="10"/>
  <c r="C17" i="10" s="1"/>
  <c r="AB376" i="10"/>
  <c r="C18" i="10"/>
  <c r="J18" i="10" s="1"/>
  <c r="AB396" i="10"/>
  <c r="C19" i="10"/>
  <c r="AB416" i="10"/>
  <c r="C20" i="10" s="1"/>
  <c r="AB436" i="10"/>
  <c r="C21" i="10" s="1"/>
  <c r="AB456" i="10"/>
  <c r="C22" i="10" s="1"/>
  <c r="J22" i="10" s="1"/>
  <c r="AB476" i="10"/>
  <c r="C23" i="10" s="1"/>
  <c r="AB496" i="10"/>
  <c r="C24" i="10" s="1"/>
  <c r="F24" i="10" s="1"/>
  <c r="AB516" i="10"/>
  <c r="C25" i="10" s="1"/>
  <c r="AB536" i="10"/>
  <c r="C26" i="10" s="1"/>
  <c r="AB556" i="10"/>
  <c r="C27" i="10" s="1"/>
  <c r="AB576" i="10"/>
  <c r="C28" i="10" s="1"/>
  <c r="G28" i="10" s="1"/>
  <c r="H28" i="10" s="1"/>
  <c r="I28" i="10" s="1"/>
  <c r="AB596" i="10"/>
  <c r="C29" i="10" s="1"/>
  <c r="F29" i="10" s="1"/>
  <c r="AB616" i="10"/>
  <c r="C30" i="10"/>
  <c r="J30" i="10" s="1"/>
  <c r="AB636" i="10"/>
  <c r="C31" i="10" s="1"/>
  <c r="AB656" i="10"/>
  <c r="C32" i="10" s="1"/>
  <c r="F32" i="10" s="1"/>
  <c r="AB676" i="10"/>
  <c r="C33" i="10" s="1"/>
  <c r="AB696" i="10"/>
  <c r="C34" i="10"/>
  <c r="AB716" i="10"/>
  <c r="C35" i="10" s="1"/>
  <c r="AB736" i="10"/>
  <c r="C36" i="10" s="1"/>
  <c r="F36" i="10" s="1"/>
  <c r="AB756" i="10"/>
  <c r="C37" i="10" s="1"/>
  <c r="AB776" i="10"/>
  <c r="C38" i="10" s="1"/>
  <c r="AB796" i="10"/>
  <c r="C39" i="10"/>
  <c r="AB816" i="10"/>
  <c r="C40" i="10" s="1"/>
  <c r="AB836" i="10"/>
  <c r="C41" i="10" s="1"/>
  <c r="F41" i="10" s="1"/>
  <c r="AA856" i="8"/>
  <c r="C42" i="8"/>
  <c r="AA76" i="8"/>
  <c r="C3" i="8" s="1"/>
  <c r="G3" i="8"/>
  <c r="H3" i="8" s="1"/>
  <c r="I3" i="8" s="1"/>
  <c r="AA96" i="8"/>
  <c r="C4" i="8"/>
  <c r="J4" i="8" s="1"/>
  <c r="AA116" i="8"/>
  <c r="C5" i="8"/>
  <c r="J5" i="8" s="1"/>
  <c r="AA136" i="8"/>
  <c r="C6" i="8"/>
  <c r="J6" i="8" s="1"/>
  <c r="AA156" i="8"/>
  <c r="C7" i="8" s="1"/>
  <c r="AA176" i="8"/>
  <c r="C8" i="8" s="1"/>
  <c r="J8" i="8" s="1"/>
  <c r="AA196" i="8"/>
  <c r="C9" i="8" s="1"/>
  <c r="G9" i="8" s="1"/>
  <c r="H9" i="8" s="1"/>
  <c r="I9" i="8" s="1"/>
  <c r="AA216" i="8"/>
  <c r="C10" i="8" s="1"/>
  <c r="J10" i="8" s="1"/>
  <c r="AA236" i="8"/>
  <c r="C11" i="8" s="1"/>
  <c r="AA256" i="8"/>
  <c r="C12" i="8" s="1"/>
  <c r="AA276" i="8"/>
  <c r="C13" i="8" s="1"/>
  <c r="AA296" i="8"/>
  <c r="C14" i="8"/>
  <c r="J14" i="8" s="1"/>
  <c r="AA316" i="8"/>
  <c r="C15" i="8" s="1"/>
  <c r="AA336" i="8"/>
  <c r="C16" i="8" s="1"/>
  <c r="AA356" i="8"/>
  <c r="C17" i="8" s="1"/>
  <c r="J17" i="8"/>
  <c r="AA376" i="8"/>
  <c r="C18" i="8"/>
  <c r="J18" i="8" s="1"/>
  <c r="AA396" i="8"/>
  <c r="C19" i="8"/>
  <c r="AA416" i="8"/>
  <c r="C20" i="8"/>
  <c r="AA436" i="8"/>
  <c r="C21" i="8"/>
  <c r="AA456" i="8"/>
  <c r="C22" i="8" s="1"/>
  <c r="AA476" i="8"/>
  <c r="C23" i="8" s="1"/>
  <c r="AA496" i="8"/>
  <c r="C24" i="8" s="1"/>
  <c r="AA516" i="8"/>
  <c r="C25" i="8" s="1"/>
  <c r="J25" i="8" s="1"/>
  <c r="AA536" i="8"/>
  <c r="C26" i="8" s="1"/>
  <c r="J26" i="8" s="1"/>
  <c r="AA556" i="8"/>
  <c r="C27" i="8" s="1"/>
  <c r="G27" i="8" s="1"/>
  <c r="H27" i="8" s="1"/>
  <c r="AA576" i="8"/>
  <c r="C28" i="8"/>
  <c r="AA596" i="8"/>
  <c r="C29" i="8" s="1"/>
  <c r="J29" i="8" s="1"/>
  <c r="AA616" i="8"/>
  <c r="C30" i="8" s="1"/>
  <c r="AA636" i="8"/>
  <c r="C31" i="8" s="1"/>
  <c r="J31" i="8"/>
  <c r="AA656" i="8"/>
  <c r="C32" i="8"/>
  <c r="J32" i="8" s="1"/>
  <c r="AA676" i="8"/>
  <c r="C33" i="8"/>
  <c r="AA696" i="8"/>
  <c r="C34" i="8" s="1"/>
  <c r="AA716" i="8"/>
  <c r="C35" i="8" s="1"/>
  <c r="AA736" i="8"/>
  <c r="C36" i="8" s="1"/>
  <c r="AA756" i="8"/>
  <c r="C37" i="8" s="1"/>
  <c r="AA776" i="8"/>
  <c r="C38" i="8" s="1"/>
  <c r="J38" i="8" s="1"/>
  <c r="AA796" i="8"/>
  <c r="C39" i="8" s="1"/>
  <c r="AA816" i="8"/>
  <c r="C40" i="8" s="1"/>
  <c r="AA836" i="8"/>
  <c r="C41" i="8" s="1"/>
  <c r="J41" i="8" s="1"/>
  <c r="D53" i="10"/>
  <c r="Y825" i="10"/>
  <c r="S825" i="10"/>
  <c r="M825" i="10"/>
  <c r="B825" i="10"/>
  <c r="Y805" i="10"/>
  <c r="S805" i="10"/>
  <c r="M805" i="10"/>
  <c r="B805" i="10"/>
  <c r="Y785" i="10"/>
  <c r="S785" i="10"/>
  <c r="M785" i="10"/>
  <c r="B785" i="10"/>
  <c r="Y765" i="10"/>
  <c r="S765" i="10"/>
  <c r="M765" i="10"/>
  <c r="B765" i="10"/>
  <c r="Y745" i="10"/>
  <c r="S745" i="10"/>
  <c r="M745" i="10"/>
  <c r="B745" i="10"/>
  <c r="Y725" i="10"/>
  <c r="S725" i="10"/>
  <c r="M725" i="10"/>
  <c r="B725" i="10"/>
  <c r="Y705" i="10"/>
  <c r="S705" i="10"/>
  <c r="M705" i="10"/>
  <c r="B705" i="10"/>
  <c r="Y685" i="10"/>
  <c r="S685" i="10"/>
  <c r="M685" i="10"/>
  <c r="B685" i="10"/>
  <c r="Y665" i="10"/>
  <c r="S665" i="10"/>
  <c r="M665" i="10"/>
  <c r="B665" i="10"/>
  <c r="Y645" i="10"/>
  <c r="S645" i="10"/>
  <c r="M645" i="10"/>
  <c r="B645" i="10"/>
  <c r="Y625" i="10"/>
  <c r="S625" i="10"/>
  <c r="M625" i="10"/>
  <c r="B625" i="10"/>
  <c r="Y605" i="10"/>
  <c r="S605" i="10"/>
  <c r="M605" i="10"/>
  <c r="B605" i="10"/>
  <c r="Y585" i="10"/>
  <c r="S585" i="10"/>
  <c r="M585" i="10"/>
  <c r="B585" i="10"/>
  <c r="Y565" i="10"/>
  <c r="S565" i="10"/>
  <c r="M565" i="10"/>
  <c r="B565" i="10"/>
  <c r="Y545" i="10"/>
  <c r="S545" i="10"/>
  <c r="M545" i="10"/>
  <c r="B545" i="10"/>
  <c r="Y525" i="10"/>
  <c r="S525" i="10"/>
  <c r="M525" i="10"/>
  <c r="B525" i="10"/>
  <c r="Y505" i="10"/>
  <c r="S505" i="10"/>
  <c r="M505" i="10"/>
  <c r="B505" i="10"/>
  <c r="Y485" i="10"/>
  <c r="S485" i="10"/>
  <c r="M485" i="10"/>
  <c r="B485" i="10"/>
  <c r="Y465" i="10"/>
  <c r="S465" i="10"/>
  <c r="M465" i="10"/>
  <c r="B465" i="10"/>
  <c r="Y445" i="10"/>
  <c r="S445" i="10"/>
  <c r="M445" i="10"/>
  <c r="B445" i="10"/>
  <c r="Y425" i="10"/>
  <c r="S425" i="10"/>
  <c r="M425" i="10"/>
  <c r="B425" i="10"/>
  <c r="Y405" i="10"/>
  <c r="S405" i="10"/>
  <c r="M405" i="10"/>
  <c r="B405" i="10"/>
  <c r="Y385" i="10"/>
  <c r="S385" i="10"/>
  <c r="M385" i="10"/>
  <c r="B385" i="10"/>
  <c r="Y365" i="10"/>
  <c r="S365" i="10"/>
  <c r="M365" i="10"/>
  <c r="B365" i="10"/>
  <c r="Y345" i="10"/>
  <c r="S345" i="10"/>
  <c r="M345" i="10"/>
  <c r="B345" i="10"/>
  <c r="Y325" i="10"/>
  <c r="S325" i="10"/>
  <c r="M325" i="10"/>
  <c r="B325" i="10"/>
  <c r="Y305" i="10"/>
  <c r="S305" i="10"/>
  <c r="M305" i="10"/>
  <c r="B305" i="10"/>
  <c r="Y285" i="10"/>
  <c r="S285" i="10"/>
  <c r="M285" i="10"/>
  <c r="B285" i="10"/>
  <c r="Y265" i="10"/>
  <c r="S265" i="10"/>
  <c r="M265" i="10"/>
  <c r="B265" i="10"/>
  <c r="Y245" i="10"/>
  <c r="S245" i="10"/>
  <c r="M245" i="10"/>
  <c r="B245" i="10"/>
  <c r="Y225" i="10"/>
  <c r="S225" i="10"/>
  <c r="M225" i="10"/>
  <c r="Y205" i="10"/>
  <c r="S205" i="10"/>
  <c r="M205" i="10"/>
  <c r="B205" i="10"/>
  <c r="Y185" i="10"/>
  <c r="S185" i="10"/>
  <c r="M185" i="10"/>
  <c r="B185" i="10"/>
  <c r="Y165" i="10"/>
  <c r="S165" i="10"/>
  <c r="M165" i="10"/>
  <c r="B165" i="10"/>
  <c r="Y145" i="10"/>
  <c r="S145" i="10"/>
  <c r="M145" i="10"/>
  <c r="B145" i="10"/>
  <c r="Y125" i="10"/>
  <c r="S125" i="10"/>
  <c r="M125" i="10"/>
  <c r="B125" i="10"/>
  <c r="Y105" i="10"/>
  <c r="S105" i="10"/>
  <c r="M105" i="10"/>
  <c r="B105" i="10"/>
  <c r="Y85" i="10"/>
  <c r="S85" i="10"/>
  <c r="M85" i="10"/>
  <c r="B85" i="10"/>
  <c r="Y65" i="10"/>
  <c r="S65" i="10"/>
  <c r="M65" i="10"/>
  <c r="B65" i="10"/>
  <c r="E62" i="10"/>
  <c r="C62" i="10"/>
  <c r="J38" i="10"/>
  <c r="J14" i="10"/>
  <c r="G1" i="10"/>
  <c r="E1" i="10"/>
  <c r="E224" i="3"/>
  <c r="V5" i="3"/>
  <c r="X5" i="3" s="1"/>
  <c r="V17" i="3"/>
  <c r="V20" i="3"/>
  <c r="W20" i="3" s="1"/>
  <c r="V25" i="3"/>
  <c r="V29" i="3"/>
  <c r="V32" i="3"/>
  <c r="W32" i="3" s="1"/>
  <c r="V33" i="3"/>
  <c r="W33" i="3" s="1"/>
  <c r="V37" i="3"/>
  <c r="W37" i="3" s="1"/>
  <c r="V41" i="3"/>
  <c r="V45" i="3"/>
  <c r="V49" i="3"/>
  <c r="V53" i="3"/>
  <c r="X53" i="3" s="1"/>
  <c r="V57" i="3"/>
  <c r="V61" i="3"/>
  <c r="V77" i="3"/>
  <c r="X77" i="3" s="1"/>
  <c r="V81" i="3"/>
  <c r="X81" i="3" s="1"/>
  <c r="V85" i="3"/>
  <c r="X85" i="3" s="1"/>
  <c r="V89" i="3"/>
  <c r="X89" i="3" s="1"/>
  <c r="V93" i="3"/>
  <c r="X93" i="3" s="1"/>
  <c r="V97" i="3"/>
  <c r="X97" i="3" s="1"/>
  <c r="V101" i="3"/>
  <c r="X101" i="3" s="1"/>
  <c r="V105" i="3"/>
  <c r="X105" i="3" s="1"/>
  <c r="V109" i="3"/>
  <c r="X109" i="3" s="1"/>
  <c r="V113" i="3"/>
  <c r="X113" i="3" s="1"/>
  <c r="V117" i="3"/>
  <c r="X117" i="3" s="1"/>
  <c r="V121" i="3"/>
  <c r="X121" i="3" s="1"/>
  <c r="V125" i="3"/>
  <c r="X125" i="3" s="1"/>
  <c r="V129" i="3"/>
  <c r="X129" i="3" s="1"/>
  <c r="V133" i="3"/>
  <c r="X133" i="3" s="1"/>
  <c r="V137" i="3"/>
  <c r="X137" i="3" s="1"/>
  <c r="V141" i="3"/>
  <c r="X141" i="3" s="1"/>
  <c r="V145" i="3"/>
  <c r="X145" i="3" s="1"/>
  <c r="V149" i="3"/>
  <c r="X149" i="3" s="1"/>
  <c r="V153" i="3"/>
  <c r="V157" i="3"/>
  <c r="V161" i="3"/>
  <c r="V165" i="3"/>
  <c r="V169" i="3"/>
  <c r="V173" i="3"/>
  <c r="V177" i="3"/>
  <c r="V181" i="3"/>
  <c r="V185" i="3"/>
  <c r="V189" i="3"/>
  <c r="V193" i="3"/>
  <c r="V197" i="3"/>
  <c r="V201" i="3"/>
  <c r="V205" i="3"/>
  <c r="V209" i="3"/>
  <c r="V213" i="3"/>
  <c r="V221" i="3"/>
  <c r="X845" i="8"/>
  <c r="R845" i="8"/>
  <c r="H845" i="8"/>
  <c r="B845" i="8"/>
  <c r="X825" i="8"/>
  <c r="R825" i="8"/>
  <c r="H825" i="8"/>
  <c r="B825" i="8"/>
  <c r="X805" i="8"/>
  <c r="R805" i="8"/>
  <c r="H805" i="8"/>
  <c r="B805" i="8"/>
  <c r="X785" i="8"/>
  <c r="R785" i="8"/>
  <c r="H785" i="8"/>
  <c r="B785" i="8"/>
  <c r="X765" i="8"/>
  <c r="R765" i="8"/>
  <c r="H765" i="8"/>
  <c r="B765" i="8"/>
  <c r="X745" i="8"/>
  <c r="R745" i="8"/>
  <c r="H745" i="8"/>
  <c r="B745" i="8"/>
  <c r="X725" i="8"/>
  <c r="R725" i="8"/>
  <c r="H725" i="8"/>
  <c r="B725" i="8"/>
  <c r="X705" i="8"/>
  <c r="R705" i="8"/>
  <c r="H705" i="8"/>
  <c r="B705" i="8"/>
  <c r="X685" i="8"/>
  <c r="R685" i="8"/>
  <c r="H685" i="8"/>
  <c r="B685" i="8"/>
  <c r="X665" i="8"/>
  <c r="R665" i="8"/>
  <c r="H665" i="8"/>
  <c r="B665" i="8"/>
  <c r="X645" i="8"/>
  <c r="R645" i="8"/>
  <c r="H645" i="8"/>
  <c r="B645" i="8"/>
  <c r="X625" i="8"/>
  <c r="R625" i="8"/>
  <c r="H625" i="8"/>
  <c r="B625" i="8"/>
  <c r="X605" i="8"/>
  <c r="R605" i="8"/>
  <c r="H605" i="8"/>
  <c r="B605" i="8"/>
  <c r="X585" i="8"/>
  <c r="R585" i="8"/>
  <c r="H585" i="8"/>
  <c r="B585" i="8"/>
  <c r="X565" i="8"/>
  <c r="R565" i="8"/>
  <c r="H565" i="8"/>
  <c r="B565" i="8"/>
  <c r="X545" i="8"/>
  <c r="R545" i="8"/>
  <c r="H545" i="8"/>
  <c r="B545" i="8"/>
  <c r="X525" i="8"/>
  <c r="R525" i="8"/>
  <c r="H525" i="8"/>
  <c r="B525" i="8"/>
  <c r="X505" i="8"/>
  <c r="R505" i="8"/>
  <c r="H505" i="8"/>
  <c r="B505" i="8"/>
  <c r="X485" i="8"/>
  <c r="R485" i="8"/>
  <c r="H485" i="8"/>
  <c r="B485" i="8"/>
  <c r="X465" i="8"/>
  <c r="R465" i="8"/>
  <c r="H465" i="8"/>
  <c r="B465" i="8"/>
  <c r="X445" i="8"/>
  <c r="R445" i="8"/>
  <c r="H445" i="8"/>
  <c r="B445" i="8"/>
  <c r="X425" i="8"/>
  <c r="R425" i="8"/>
  <c r="H425" i="8"/>
  <c r="B425" i="8"/>
  <c r="X405" i="8"/>
  <c r="R405" i="8"/>
  <c r="H405" i="8"/>
  <c r="B405" i="8"/>
  <c r="X385" i="8"/>
  <c r="R385" i="8"/>
  <c r="H385" i="8"/>
  <c r="B385" i="8"/>
  <c r="X365" i="8"/>
  <c r="R365" i="8"/>
  <c r="H365" i="8"/>
  <c r="B365" i="8"/>
  <c r="X345" i="8"/>
  <c r="R345" i="8"/>
  <c r="H345" i="8"/>
  <c r="B345" i="8"/>
  <c r="X325" i="8"/>
  <c r="R325" i="8"/>
  <c r="H325" i="8"/>
  <c r="B325" i="8"/>
  <c r="X305" i="8"/>
  <c r="R305" i="8"/>
  <c r="H305" i="8"/>
  <c r="B305" i="8"/>
  <c r="X285" i="8"/>
  <c r="R285" i="8"/>
  <c r="H285" i="8"/>
  <c r="B285" i="8"/>
  <c r="X265" i="8"/>
  <c r="R265" i="8"/>
  <c r="H265" i="8"/>
  <c r="B265" i="8"/>
  <c r="X245" i="8"/>
  <c r="R245" i="8"/>
  <c r="H245" i="8"/>
  <c r="B245" i="8"/>
  <c r="X225" i="8"/>
  <c r="R225" i="8"/>
  <c r="H225" i="8"/>
  <c r="B225" i="8"/>
  <c r="X205" i="8"/>
  <c r="R205" i="8"/>
  <c r="H205" i="8"/>
  <c r="B205" i="8"/>
  <c r="X185" i="8"/>
  <c r="R185" i="8"/>
  <c r="H185" i="8"/>
  <c r="B185" i="8"/>
  <c r="X165" i="8"/>
  <c r="R165" i="8"/>
  <c r="H165" i="8"/>
  <c r="B165" i="8"/>
  <c r="X145" i="8"/>
  <c r="R145" i="8"/>
  <c r="H145" i="8"/>
  <c r="B145" i="8"/>
  <c r="X125" i="8"/>
  <c r="R125" i="8"/>
  <c r="H125" i="8"/>
  <c r="B125" i="8"/>
  <c r="X105" i="8"/>
  <c r="R105" i="8"/>
  <c r="H105" i="8"/>
  <c r="B105" i="8"/>
  <c r="X85" i="8"/>
  <c r="R85" i="8"/>
  <c r="H85" i="8"/>
  <c r="B85" i="8"/>
  <c r="X65" i="8"/>
  <c r="R65" i="8"/>
  <c r="H65" i="8"/>
  <c r="B65" i="8"/>
  <c r="E62" i="8"/>
  <c r="C62" i="8"/>
  <c r="J40" i="8"/>
  <c r="J34" i="8"/>
  <c r="J28" i="8"/>
  <c r="J24" i="8"/>
  <c r="J12" i="8"/>
  <c r="J3" i="8"/>
  <c r="G1" i="8"/>
  <c r="E1" i="8"/>
  <c r="S5" i="3"/>
  <c r="U5" i="3"/>
  <c r="S6" i="3"/>
  <c r="S7" i="3"/>
  <c r="S8" i="3"/>
  <c r="U8" i="3"/>
  <c r="S9" i="3"/>
  <c r="S10" i="3"/>
  <c r="S11" i="3"/>
  <c r="S12" i="3"/>
  <c r="U12" i="3"/>
  <c r="S13" i="3"/>
  <c r="U13" i="3"/>
  <c r="S14" i="3"/>
  <c r="S15" i="3"/>
  <c r="S16" i="3"/>
  <c r="U16" i="3"/>
  <c r="S17" i="3"/>
  <c r="U17" i="3"/>
  <c r="S18" i="3"/>
  <c r="S19" i="3"/>
  <c r="S20" i="3"/>
  <c r="U20" i="3"/>
  <c r="S21" i="3"/>
  <c r="U21" i="3"/>
  <c r="S22" i="3"/>
  <c r="S23" i="3"/>
  <c r="S24" i="3"/>
  <c r="U24" i="3"/>
  <c r="S25" i="3"/>
  <c r="U25" i="3"/>
  <c r="S26" i="3"/>
  <c r="S27" i="3"/>
  <c r="S28" i="3"/>
  <c r="U28" i="3"/>
  <c r="S29" i="3"/>
  <c r="U29" i="3"/>
  <c r="S30" i="3"/>
  <c r="S31" i="3"/>
  <c r="S32" i="3"/>
  <c r="U32" i="3"/>
  <c r="S33" i="3"/>
  <c r="U33" i="3"/>
  <c r="S34" i="3"/>
  <c r="S35" i="3"/>
  <c r="S36" i="3"/>
  <c r="U36" i="3"/>
  <c r="S37" i="3"/>
  <c r="U37" i="3"/>
  <c r="S38" i="3"/>
  <c r="S39" i="3"/>
  <c r="S40" i="3"/>
  <c r="U40" i="3"/>
  <c r="S41" i="3"/>
  <c r="U41" i="3"/>
  <c r="S42" i="3"/>
  <c r="S43" i="3"/>
  <c r="S44" i="3"/>
  <c r="U44" i="3"/>
  <c r="S45" i="3"/>
  <c r="U45" i="3"/>
  <c r="S46" i="3"/>
  <c r="S47" i="3"/>
  <c r="S48" i="3"/>
  <c r="U48" i="3"/>
  <c r="S49" i="3"/>
  <c r="U49" i="3"/>
  <c r="S50" i="3"/>
  <c r="S51" i="3"/>
  <c r="S52" i="3"/>
  <c r="U52" i="3"/>
  <c r="S53" i="3"/>
  <c r="U53" i="3"/>
  <c r="S54" i="3"/>
  <c r="S55" i="3"/>
  <c r="S56" i="3"/>
  <c r="U56" i="3"/>
  <c r="S57" i="3"/>
  <c r="U57" i="3"/>
  <c r="S58" i="3"/>
  <c r="S59" i="3"/>
  <c r="S60" i="3"/>
  <c r="U60" i="3"/>
  <c r="S61" i="3"/>
  <c r="U61" i="3"/>
  <c r="S62" i="3"/>
  <c r="S63" i="3"/>
  <c r="S64" i="3"/>
  <c r="U64" i="3"/>
  <c r="S65" i="3"/>
  <c r="S66" i="3"/>
  <c r="S67" i="3"/>
  <c r="S68" i="3"/>
  <c r="U68" i="3"/>
  <c r="S69" i="3"/>
  <c r="S70" i="3"/>
  <c r="S71" i="3"/>
  <c r="S72" i="3"/>
  <c r="U72" i="3"/>
  <c r="S73" i="3"/>
  <c r="S74" i="3"/>
  <c r="S75" i="3"/>
  <c r="S76" i="3"/>
  <c r="U76" i="3"/>
  <c r="S77" i="3"/>
  <c r="S78" i="3"/>
  <c r="S79" i="3"/>
  <c r="S80" i="3"/>
  <c r="U80" i="3"/>
  <c r="S81" i="3"/>
  <c r="S82" i="3"/>
  <c r="S83" i="3"/>
  <c r="S84" i="3"/>
  <c r="U84" i="3"/>
  <c r="S85" i="3"/>
  <c r="S86" i="3"/>
  <c r="S87" i="3"/>
  <c r="S88" i="3"/>
  <c r="U88" i="3"/>
  <c r="S89" i="3"/>
  <c r="S90" i="3"/>
  <c r="S91" i="3"/>
  <c r="S92" i="3"/>
  <c r="U92" i="3"/>
  <c r="S93" i="3"/>
  <c r="S94" i="3"/>
  <c r="S95" i="3"/>
  <c r="S96" i="3"/>
  <c r="U96" i="3"/>
  <c r="S97" i="3"/>
  <c r="S98" i="3"/>
  <c r="S99" i="3"/>
  <c r="S100" i="3"/>
  <c r="U100" i="3"/>
  <c r="S101" i="3"/>
  <c r="S102" i="3"/>
  <c r="S103" i="3"/>
  <c r="S104" i="3"/>
  <c r="U104" i="3"/>
  <c r="S105" i="3"/>
  <c r="S106" i="3"/>
  <c r="S107" i="3"/>
  <c r="S108" i="3"/>
  <c r="U108" i="3"/>
  <c r="S109" i="3"/>
  <c r="S110" i="3"/>
  <c r="S111" i="3"/>
  <c r="S112" i="3"/>
  <c r="U112" i="3"/>
  <c r="S113" i="3"/>
  <c r="S114" i="3"/>
  <c r="S115" i="3"/>
  <c r="S116" i="3"/>
  <c r="U116" i="3"/>
  <c r="S117" i="3"/>
  <c r="S118" i="3"/>
  <c r="S119" i="3"/>
  <c r="S120" i="3"/>
  <c r="U120" i="3"/>
  <c r="S121" i="3"/>
  <c r="S122" i="3"/>
  <c r="S123" i="3"/>
  <c r="S124" i="3"/>
  <c r="U124" i="3"/>
  <c r="S125" i="3"/>
  <c r="S126" i="3"/>
  <c r="S127" i="3"/>
  <c r="S128" i="3"/>
  <c r="U128" i="3"/>
  <c r="S129" i="3"/>
  <c r="S130" i="3"/>
  <c r="S131" i="3"/>
  <c r="S132" i="3"/>
  <c r="U132" i="3"/>
  <c r="S133" i="3"/>
  <c r="S134" i="3"/>
  <c r="S135" i="3"/>
  <c r="S136" i="3"/>
  <c r="U136" i="3"/>
  <c r="S137" i="3"/>
  <c r="S138" i="3"/>
  <c r="S139" i="3"/>
  <c r="S140" i="3"/>
  <c r="U140" i="3"/>
  <c r="S141" i="3"/>
  <c r="S142" i="3"/>
  <c r="S143" i="3"/>
  <c r="S144" i="3"/>
  <c r="U144" i="3"/>
  <c r="S145" i="3"/>
  <c r="S146" i="3"/>
  <c r="S147" i="3"/>
  <c r="S148" i="3"/>
  <c r="U148" i="3"/>
  <c r="S149" i="3"/>
  <c r="S150" i="3"/>
  <c r="S151" i="3"/>
  <c r="S152" i="3"/>
  <c r="U152" i="3"/>
  <c r="S153" i="3"/>
  <c r="S154" i="3"/>
  <c r="S155" i="3"/>
  <c r="S156" i="3"/>
  <c r="U156" i="3"/>
  <c r="S157" i="3"/>
  <c r="S158" i="3"/>
  <c r="S159" i="3"/>
  <c r="S160" i="3"/>
  <c r="U160" i="3"/>
  <c r="S161" i="3"/>
  <c r="S162" i="3"/>
  <c r="S163" i="3"/>
  <c r="S164" i="3"/>
  <c r="U164" i="3"/>
  <c r="S165" i="3"/>
  <c r="S166" i="3"/>
  <c r="S167" i="3"/>
  <c r="S168" i="3"/>
  <c r="U168" i="3"/>
  <c r="S169" i="3"/>
  <c r="S170" i="3"/>
  <c r="S171" i="3"/>
  <c r="S172" i="3"/>
  <c r="U172" i="3"/>
  <c r="S173" i="3"/>
  <c r="S174" i="3"/>
  <c r="S175" i="3"/>
  <c r="S176" i="3"/>
  <c r="U176" i="3"/>
  <c r="S177" i="3"/>
  <c r="S178" i="3"/>
  <c r="S179" i="3"/>
  <c r="S180" i="3"/>
  <c r="U180" i="3"/>
  <c r="S181" i="3"/>
  <c r="S182" i="3"/>
  <c r="S183" i="3"/>
  <c r="S184" i="3"/>
  <c r="U184" i="3"/>
  <c r="S185" i="3"/>
  <c r="S186" i="3"/>
  <c r="S187" i="3"/>
  <c r="S188" i="3"/>
  <c r="U188" i="3"/>
  <c r="S189" i="3"/>
  <c r="S190" i="3"/>
  <c r="S191" i="3"/>
  <c r="S192" i="3"/>
  <c r="U192" i="3"/>
  <c r="S193" i="3"/>
  <c r="S194" i="3"/>
  <c r="S195" i="3"/>
  <c r="S196" i="3"/>
  <c r="U196" i="3"/>
  <c r="S197" i="3"/>
  <c r="S198" i="3"/>
  <c r="S199" i="3"/>
  <c r="S200" i="3"/>
  <c r="U200" i="3"/>
  <c r="S201" i="3"/>
  <c r="S202" i="3"/>
  <c r="S203" i="3"/>
  <c r="S204" i="3"/>
  <c r="U204" i="3"/>
  <c r="S205" i="3"/>
  <c r="S206" i="3"/>
  <c r="S207" i="3"/>
  <c r="S208" i="3"/>
  <c r="U208" i="3"/>
  <c r="S209" i="3"/>
  <c r="S210" i="3"/>
  <c r="S211" i="3"/>
  <c r="S212" i="3"/>
  <c r="U212" i="3"/>
  <c r="S213" i="3"/>
  <c r="S214" i="3"/>
  <c r="S215" i="3"/>
  <c r="S216" i="3"/>
  <c r="U216" i="3"/>
  <c r="S217" i="3"/>
  <c r="S218" i="3"/>
  <c r="S219" i="3"/>
  <c r="S220" i="3"/>
  <c r="U220" i="3"/>
  <c r="S221" i="3"/>
  <c r="S222" i="3"/>
  <c r="S223" i="3"/>
  <c r="AD737" i="7"/>
  <c r="C36" i="7" s="1"/>
  <c r="G36" i="7" s="1"/>
  <c r="H36" i="7" s="1"/>
  <c r="I36" i="7"/>
  <c r="Z746" i="7"/>
  <c r="S746" i="7"/>
  <c r="Z726" i="7"/>
  <c r="S726" i="7"/>
  <c r="Z706" i="7"/>
  <c r="S706" i="7"/>
  <c r="Z686" i="7"/>
  <c r="S686" i="7"/>
  <c r="Z666" i="7"/>
  <c r="S666" i="7"/>
  <c r="Z646" i="7"/>
  <c r="S646" i="7"/>
  <c r="Z626" i="7"/>
  <c r="S626" i="7"/>
  <c r="Z606" i="7"/>
  <c r="S606" i="7"/>
  <c r="Z586" i="7"/>
  <c r="S586" i="7"/>
  <c r="Z566" i="7"/>
  <c r="S566" i="7"/>
  <c r="Z546" i="7"/>
  <c r="S546" i="7"/>
  <c r="Z526" i="7"/>
  <c r="S526" i="7"/>
  <c r="Z506" i="7"/>
  <c r="S506" i="7"/>
  <c r="Z486" i="7"/>
  <c r="S486" i="7"/>
  <c r="Z466" i="7"/>
  <c r="S466" i="7"/>
  <c r="S446" i="7"/>
  <c r="Z446" i="7"/>
  <c r="Z426" i="7"/>
  <c r="S426" i="7"/>
  <c r="Z406" i="7"/>
  <c r="S406" i="7"/>
  <c r="Z386" i="7"/>
  <c r="S386" i="7"/>
  <c r="Z366" i="7"/>
  <c r="S366" i="7"/>
  <c r="Z346" i="7"/>
  <c r="S346" i="7"/>
  <c r="Z326" i="7"/>
  <c r="S326" i="7"/>
  <c r="S306" i="7"/>
  <c r="Z306" i="7"/>
  <c r="Z286" i="7"/>
  <c r="S286" i="7"/>
  <c r="Z266" i="7"/>
  <c r="S266" i="7"/>
  <c r="Z246" i="7"/>
  <c r="Z226" i="7"/>
  <c r="S226" i="7"/>
  <c r="Z206" i="7"/>
  <c r="S206" i="7"/>
  <c r="Z186" i="7"/>
  <c r="S186" i="7"/>
  <c r="Z166" i="7"/>
  <c r="S166" i="7"/>
  <c r="Z146" i="7"/>
  <c r="S146" i="7"/>
  <c r="Z126" i="7"/>
  <c r="S126" i="7"/>
  <c r="Z106" i="7"/>
  <c r="S106" i="7"/>
  <c r="S86" i="7"/>
  <c r="AD757" i="7"/>
  <c r="C37" i="7"/>
  <c r="AD717" i="7"/>
  <c r="C35" i="7"/>
  <c r="AD697" i="7"/>
  <c r="C34" i="7"/>
  <c r="AD677" i="7"/>
  <c r="C33" i="7"/>
  <c r="G33" i="7" s="1"/>
  <c r="H33" i="7" s="1"/>
  <c r="I33" i="7" s="1"/>
  <c r="AD657" i="7"/>
  <c r="C32" i="7"/>
  <c r="AD637" i="7"/>
  <c r="C31" i="7" s="1"/>
  <c r="AD617" i="7"/>
  <c r="C30" i="7" s="1"/>
  <c r="AD597" i="7"/>
  <c r="C29" i="7" s="1"/>
  <c r="AD577" i="7"/>
  <c r="C28" i="7" s="1"/>
  <c r="G28" i="7"/>
  <c r="H28" i="7" s="1"/>
  <c r="I28" i="7" s="1"/>
  <c r="AD557" i="7"/>
  <c r="C27" i="7" s="1"/>
  <c r="F27" i="7" s="1"/>
  <c r="AD537" i="7"/>
  <c r="C26" i="7"/>
  <c r="AD517" i="7"/>
  <c r="C25" i="7" s="1"/>
  <c r="AD497" i="7"/>
  <c r="C24" i="7" s="1"/>
  <c r="G24" i="7" s="1"/>
  <c r="H24" i="7" s="1"/>
  <c r="I24" i="7" s="1"/>
  <c r="AD477" i="7"/>
  <c r="C23" i="7" s="1"/>
  <c r="AD457" i="7"/>
  <c r="C22" i="7" s="1"/>
  <c r="AD437" i="7"/>
  <c r="C21" i="7" s="1"/>
  <c r="AD417" i="7"/>
  <c r="C20" i="7" s="1"/>
  <c r="AD397" i="7"/>
  <c r="C19" i="7"/>
  <c r="F19" i="7" s="1"/>
  <c r="AD377" i="7"/>
  <c r="C18" i="7"/>
  <c r="AD357" i="7"/>
  <c r="C17" i="7"/>
  <c r="AD337" i="7"/>
  <c r="C16" i="7"/>
  <c r="G16" i="7" s="1"/>
  <c r="H16" i="7" s="1"/>
  <c r="I16" i="7" s="1"/>
  <c r="AD317" i="7"/>
  <c r="C15" i="7" s="1"/>
  <c r="AD297" i="7"/>
  <c r="C14" i="7" s="1"/>
  <c r="G14" i="7" s="1"/>
  <c r="H14" i="7" s="1"/>
  <c r="I14" i="7" s="1"/>
  <c r="AD277" i="7"/>
  <c r="C13" i="7" s="1"/>
  <c r="AD257" i="7"/>
  <c r="C12" i="7" s="1"/>
  <c r="AD237" i="7"/>
  <c r="C11" i="7"/>
  <c r="G11" i="7" s="1"/>
  <c r="H11" i="7" s="1"/>
  <c r="I11" i="7" s="1"/>
  <c r="AD217" i="7"/>
  <c r="C10" i="7" s="1"/>
  <c r="AD197" i="7"/>
  <c r="C9" i="7"/>
  <c r="AD177" i="7"/>
  <c r="C8" i="7" s="1"/>
  <c r="AD157" i="7"/>
  <c r="C7" i="7" s="1"/>
  <c r="AD137" i="7"/>
  <c r="C6" i="7" s="1"/>
  <c r="AD117" i="7"/>
  <c r="C5" i="7"/>
  <c r="AD97" i="7"/>
  <c r="C4" i="7" s="1"/>
  <c r="AD77" i="7"/>
  <c r="C3" i="7" s="1"/>
  <c r="S246" i="7"/>
  <c r="Z86" i="7"/>
  <c r="Z66" i="7"/>
  <c r="S66" i="7"/>
  <c r="Z660" i="5"/>
  <c r="S660" i="5"/>
  <c r="Z640" i="5"/>
  <c r="S640" i="5"/>
  <c r="Z620" i="5"/>
  <c r="S620" i="5"/>
  <c r="Z600" i="5"/>
  <c r="S600" i="5"/>
  <c r="Z580" i="5"/>
  <c r="S580" i="5"/>
  <c r="Z560" i="5"/>
  <c r="S560" i="5"/>
  <c r="Z540" i="5"/>
  <c r="S540" i="5"/>
  <c r="Z520" i="5"/>
  <c r="S520" i="5"/>
  <c r="Z500" i="5"/>
  <c r="S500" i="5"/>
  <c r="Z480" i="5"/>
  <c r="S480" i="5"/>
  <c r="Z440" i="5"/>
  <c r="S440" i="5"/>
  <c r="Z460" i="5"/>
  <c r="S460" i="5"/>
  <c r="Z420" i="5"/>
  <c r="S420" i="5"/>
  <c r="Z400" i="5"/>
  <c r="S400" i="5"/>
  <c r="Z380" i="5"/>
  <c r="S380" i="5"/>
  <c r="Z360" i="5"/>
  <c r="S360" i="5"/>
  <c r="Z340" i="5"/>
  <c r="S340" i="5"/>
  <c r="Z320" i="5"/>
  <c r="S320" i="5"/>
  <c r="Z300" i="5"/>
  <c r="S300" i="5"/>
  <c r="Z280" i="5"/>
  <c r="S280" i="5"/>
  <c r="Z260" i="5"/>
  <c r="S260" i="5"/>
  <c r="Z240" i="5"/>
  <c r="S240" i="5"/>
  <c r="Z220" i="5"/>
  <c r="S220" i="5"/>
  <c r="Z200" i="5"/>
  <c r="S200" i="5"/>
  <c r="Z180" i="5"/>
  <c r="S180" i="5"/>
  <c r="Z160" i="5"/>
  <c r="S160" i="5"/>
  <c r="S140" i="5"/>
  <c r="Z140" i="5"/>
  <c r="Z120" i="5"/>
  <c r="S120" i="5"/>
  <c r="S100" i="5"/>
  <c r="Z100" i="5"/>
  <c r="Z80" i="5"/>
  <c r="S80" i="5"/>
  <c r="S4" i="3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L5" i="6"/>
  <c r="M5" i="6" s="1"/>
  <c r="L12" i="6"/>
  <c r="M12" i="6" s="1"/>
  <c r="L16" i="6"/>
  <c r="M16" i="6" s="1"/>
  <c r="L23" i="6"/>
  <c r="M23" i="6" s="1"/>
  <c r="R23" i="6" s="1"/>
  <c r="L28" i="6"/>
  <c r="M28" i="6" s="1"/>
  <c r="L33" i="6"/>
  <c r="M33" i="6" s="1"/>
  <c r="L37" i="6"/>
  <c r="M37" i="6" s="1"/>
  <c r="L42" i="6"/>
  <c r="M42" i="6" s="1"/>
  <c r="L48" i="6"/>
  <c r="M48" i="6" s="1"/>
  <c r="Q7" i="6"/>
  <c r="Q12" i="6"/>
  <c r="Q17" i="6"/>
  <c r="Q23" i="6"/>
  <c r="Q28" i="6"/>
  <c r="R28" i="6" s="1"/>
  <c r="Q33" i="6"/>
  <c r="Q39" i="6"/>
  <c r="Q46" i="6"/>
  <c r="Q49" i="6"/>
  <c r="J1" i="6"/>
  <c r="K4" i="6"/>
  <c r="I28" i="5"/>
  <c r="E1" i="7"/>
  <c r="E1" i="5"/>
  <c r="E1" i="3"/>
  <c r="L1" i="6"/>
  <c r="B726" i="7"/>
  <c r="L726" i="7"/>
  <c r="L746" i="7"/>
  <c r="B746" i="7"/>
  <c r="L480" i="5"/>
  <c r="L460" i="5"/>
  <c r="L79" i="5"/>
  <c r="Q224" i="3"/>
  <c r="C77" i="5"/>
  <c r="E77" i="5"/>
  <c r="J5" i="6"/>
  <c r="N5" i="6" s="1"/>
  <c r="K6" i="6"/>
  <c r="K7" i="6"/>
  <c r="J9" i="6"/>
  <c r="K10" i="6"/>
  <c r="K11" i="6"/>
  <c r="J13" i="6"/>
  <c r="K14" i="6"/>
  <c r="K15" i="6"/>
  <c r="J17" i="6"/>
  <c r="K18" i="6"/>
  <c r="K19" i="6"/>
  <c r="J21" i="6"/>
  <c r="K22" i="6"/>
  <c r="K23" i="6"/>
  <c r="J25" i="6"/>
  <c r="K26" i="6"/>
  <c r="K27" i="6"/>
  <c r="J29" i="6"/>
  <c r="K30" i="6"/>
  <c r="K31" i="6"/>
  <c r="J33" i="6"/>
  <c r="K34" i="6"/>
  <c r="K35" i="6"/>
  <c r="J37" i="6"/>
  <c r="N37" i="6" s="1"/>
  <c r="K38" i="6"/>
  <c r="J40" i="6"/>
  <c r="J41" i="6"/>
  <c r="K42" i="6"/>
  <c r="J44" i="6"/>
  <c r="J45" i="6"/>
  <c r="K46" i="6"/>
  <c r="J48" i="6"/>
  <c r="J49" i="6"/>
  <c r="J50" i="6"/>
  <c r="K51" i="6"/>
  <c r="K52" i="6"/>
  <c r="F24" i="7"/>
  <c r="F28" i="7"/>
  <c r="I31" i="5"/>
  <c r="H53" i="6"/>
  <c r="D29" i="1" s="1"/>
  <c r="D28" i="1"/>
  <c r="D38" i="7"/>
  <c r="D30" i="1" s="1"/>
  <c r="AA229" i="3" a="1"/>
  <c r="AA229" i="3"/>
  <c r="F224" i="3"/>
  <c r="I224" i="3"/>
  <c r="J224" i="3"/>
  <c r="M224" i="3"/>
  <c r="N224" i="3"/>
  <c r="G1" i="7"/>
  <c r="H1" i="6"/>
  <c r="G1" i="5"/>
  <c r="I1" i="3"/>
  <c r="O1" i="3"/>
  <c r="L706" i="7"/>
  <c r="L686" i="7"/>
  <c r="L666" i="7"/>
  <c r="L646" i="7"/>
  <c r="L626" i="7"/>
  <c r="L606" i="7"/>
  <c r="L586" i="7"/>
  <c r="L566" i="7"/>
  <c r="L546" i="7"/>
  <c r="L526" i="7"/>
  <c r="L506" i="7"/>
  <c r="L486" i="7"/>
  <c r="L466" i="7"/>
  <c r="L446" i="7"/>
  <c r="L426" i="7"/>
  <c r="L406" i="7"/>
  <c r="L386" i="7"/>
  <c r="L366" i="7"/>
  <c r="L346" i="7"/>
  <c r="L326" i="7"/>
  <c r="L306" i="7"/>
  <c r="L286" i="7"/>
  <c r="L266" i="7"/>
  <c r="L246" i="7"/>
  <c r="L226" i="7"/>
  <c r="L206" i="7"/>
  <c r="L186" i="7"/>
  <c r="L166" i="7"/>
  <c r="L146" i="7"/>
  <c r="L126" i="7"/>
  <c r="L106" i="7"/>
  <c r="L86" i="7"/>
  <c r="L66" i="7"/>
  <c r="B66" i="7"/>
  <c r="B246" i="7"/>
  <c r="B79" i="5"/>
  <c r="B480" i="5"/>
  <c r="B460" i="5"/>
  <c r="B99" i="5"/>
  <c r="B446" i="7"/>
  <c r="B706" i="7"/>
  <c r="B686" i="7"/>
  <c r="B666" i="7"/>
  <c r="B646" i="7"/>
  <c r="B626" i="7"/>
  <c r="B606" i="7"/>
  <c r="B586" i="7"/>
  <c r="B566" i="7"/>
  <c r="B546" i="7"/>
  <c r="B526" i="7"/>
  <c r="B506" i="7"/>
  <c r="B486" i="7"/>
  <c r="B466" i="7"/>
  <c r="B426" i="7"/>
  <c r="B406" i="7"/>
  <c r="B386" i="7"/>
  <c r="B366" i="7"/>
  <c r="B346" i="7"/>
  <c r="B326" i="7"/>
  <c r="B306" i="7"/>
  <c r="B286" i="7"/>
  <c r="B266" i="7"/>
  <c r="B226" i="7"/>
  <c r="B206" i="7"/>
  <c r="B186" i="7"/>
  <c r="B166" i="7"/>
  <c r="B146" i="7"/>
  <c r="B106" i="7"/>
  <c r="B126" i="7"/>
  <c r="B86" i="7"/>
  <c r="X57" i="3"/>
  <c r="W57" i="3"/>
  <c r="W53" i="3"/>
  <c r="X49" i="3"/>
  <c r="W49" i="3"/>
  <c r="X41" i="3"/>
  <c r="W41" i="3"/>
  <c r="X37" i="3"/>
  <c r="X33" i="3"/>
  <c r="X29" i="3"/>
  <c r="W29" i="3"/>
  <c r="X25" i="3"/>
  <c r="W25" i="3"/>
  <c r="X21" i="3"/>
  <c r="W21" i="3"/>
  <c r="X17" i="3"/>
  <c r="W17" i="3"/>
  <c r="G41" i="10"/>
  <c r="H41" i="10" s="1"/>
  <c r="I41" i="10" s="1"/>
  <c r="J41" i="10"/>
  <c r="G37" i="10"/>
  <c r="H37" i="10" s="1"/>
  <c r="I37" i="10" s="1"/>
  <c r="G33" i="10"/>
  <c r="H33" i="10" s="1"/>
  <c r="I33" i="10"/>
  <c r="F33" i="10"/>
  <c r="J33" i="10"/>
  <c r="G21" i="10"/>
  <c r="H21" i="10" s="1"/>
  <c r="I21" i="10" s="1"/>
  <c r="F21" i="10"/>
  <c r="J21" i="10"/>
  <c r="G17" i="10"/>
  <c r="H17" i="10" s="1"/>
  <c r="I17" i="10"/>
  <c r="F17" i="10"/>
  <c r="J17" i="10"/>
  <c r="G13" i="10"/>
  <c r="H13" i="10"/>
  <c r="I13" i="10" s="1"/>
  <c r="F13" i="10"/>
  <c r="J13" i="10"/>
  <c r="G9" i="10"/>
  <c r="H9" i="10" s="1"/>
  <c r="I9" i="10"/>
  <c r="F9" i="10"/>
  <c r="J9" i="10"/>
  <c r="F40" i="5"/>
  <c r="G40" i="5"/>
  <c r="H40" i="5" s="1"/>
  <c r="I40" i="5" s="1"/>
  <c r="G37" i="5"/>
  <c r="H37" i="5" s="1"/>
  <c r="I37" i="5" s="1"/>
  <c r="G33" i="5"/>
  <c r="H33" i="5"/>
  <c r="I33" i="5" s="1"/>
  <c r="F33" i="5"/>
  <c r="G29" i="5"/>
  <c r="H29" i="5"/>
  <c r="I29" i="5" s="1"/>
  <c r="F29" i="5"/>
  <c r="G25" i="5"/>
  <c r="H25" i="5" s="1"/>
  <c r="I25" i="5" s="1"/>
  <c r="F25" i="5"/>
  <c r="G21" i="5"/>
  <c r="H21" i="5" s="1"/>
  <c r="I21" i="5" s="1"/>
  <c r="F21" i="5"/>
  <c r="G17" i="5"/>
  <c r="H17" i="5" s="1"/>
  <c r="I17" i="5" s="1"/>
  <c r="F17" i="5"/>
  <c r="I13" i="5"/>
  <c r="F13" i="5"/>
  <c r="G5" i="5"/>
  <c r="H5" i="5"/>
  <c r="I5" i="5"/>
  <c r="F5" i="5"/>
  <c r="F36" i="7"/>
  <c r="G39" i="10"/>
  <c r="H39" i="10"/>
  <c r="I39" i="10" s="1"/>
  <c r="F39" i="10"/>
  <c r="J39" i="10"/>
  <c r="F31" i="10"/>
  <c r="G27" i="10"/>
  <c r="H27" i="10" s="1"/>
  <c r="I27" i="10" s="1"/>
  <c r="F27" i="10"/>
  <c r="J27" i="10"/>
  <c r="G23" i="10"/>
  <c r="H23" i="10" s="1"/>
  <c r="I23" i="10" s="1"/>
  <c r="F23" i="10"/>
  <c r="J23" i="10"/>
  <c r="G19" i="10"/>
  <c r="H19" i="10" s="1"/>
  <c r="I19" i="10" s="1"/>
  <c r="F19" i="10"/>
  <c r="J19" i="10"/>
  <c r="F15" i="10"/>
  <c r="G11" i="10"/>
  <c r="H11" i="10" s="1"/>
  <c r="I11" i="10" s="1"/>
  <c r="F11" i="10"/>
  <c r="J11" i="10"/>
  <c r="G7" i="10"/>
  <c r="H7" i="10" s="1"/>
  <c r="I7" i="10" s="1"/>
  <c r="F7" i="10"/>
  <c r="J7" i="10"/>
  <c r="G3" i="10"/>
  <c r="H3" i="10" s="1"/>
  <c r="F3" i="10"/>
  <c r="J3" i="10"/>
  <c r="U9" i="3"/>
  <c r="G5" i="10"/>
  <c r="H5" i="10" s="1"/>
  <c r="I5" i="10" s="1"/>
  <c r="F43" i="10"/>
  <c r="F45" i="10"/>
  <c r="G49" i="10"/>
  <c r="F49" i="10"/>
  <c r="F51" i="10"/>
  <c r="F42" i="5"/>
  <c r="G42" i="5"/>
  <c r="H42" i="5" s="1"/>
  <c r="I42" i="5" s="1"/>
  <c r="F41" i="8"/>
  <c r="G41" i="8"/>
  <c r="H41" i="8" s="1"/>
  <c r="I41" i="8" s="1"/>
  <c r="G39" i="8"/>
  <c r="H39" i="8" s="1"/>
  <c r="I39" i="8" s="1"/>
  <c r="G34" i="8"/>
  <c r="H34" i="8" s="1"/>
  <c r="I34" i="8" s="1"/>
  <c r="F34" i="8"/>
  <c r="G28" i="8"/>
  <c r="H28" i="8"/>
  <c r="I28" i="8" s="1"/>
  <c r="F28" i="8"/>
  <c r="F25" i="8"/>
  <c r="G25" i="8"/>
  <c r="H25" i="8" s="1"/>
  <c r="I25" i="8" s="1"/>
  <c r="G23" i="8"/>
  <c r="H23" i="8"/>
  <c r="I23" i="8" s="1"/>
  <c r="G20" i="8"/>
  <c r="H20" i="8" s="1"/>
  <c r="I20" i="8"/>
  <c r="G17" i="8"/>
  <c r="H17" i="8" s="1"/>
  <c r="I17" i="8" s="1"/>
  <c r="F17" i="8"/>
  <c r="G14" i="8"/>
  <c r="H14" i="8" s="1"/>
  <c r="I14" i="8" s="1"/>
  <c r="F14" i="8"/>
  <c r="G12" i="8"/>
  <c r="H12" i="8" s="1"/>
  <c r="I12" i="8" s="1"/>
  <c r="F12" i="8"/>
  <c r="G6" i="8"/>
  <c r="H6" i="8" s="1"/>
  <c r="I6" i="8" s="1"/>
  <c r="F6" i="8"/>
  <c r="G4" i="8"/>
  <c r="H4" i="8" s="1"/>
  <c r="I4" i="8" s="1"/>
  <c r="F4" i="8"/>
  <c r="J40" i="10"/>
  <c r="G40" i="10"/>
  <c r="H40" i="10" s="1"/>
  <c r="I40" i="10" s="1"/>
  <c r="F40" i="10"/>
  <c r="G40" i="8"/>
  <c r="H40" i="8" s="1"/>
  <c r="I40" i="8" s="1"/>
  <c r="F40" i="8"/>
  <c r="F37" i="8"/>
  <c r="G31" i="8"/>
  <c r="H31" i="8" s="1"/>
  <c r="I31" i="8" s="1"/>
  <c r="F31" i="8"/>
  <c r="F29" i="8"/>
  <c r="G29" i="8"/>
  <c r="H29" i="8" s="1"/>
  <c r="I29" i="8" s="1"/>
  <c r="I27" i="8"/>
  <c r="G24" i="8"/>
  <c r="H24" i="8" s="1"/>
  <c r="I24" i="8" s="1"/>
  <c r="F24" i="8"/>
  <c r="G18" i="8"/>
  <c r="H18" i="8" s="1"/>
  <c r="I18" i="8" s="1"/>
  <c r="F18" i="8"/>
  <c r="F16" i="8"/>
  <c r="G10" i="8"/>
  <c r="H10" i="8" s="1"/>
  <c r="I10" i="8" s="1"/>
  <c r="F10" i="8"/>
  <c r="G8" i="8"/>
  <c r="H8" i="8" s="1"/>
  <c r="I8" i="8" s="1"/>
  <c r="F8" i="8"/>
  <c r="G5" i="8"/>
  <c r="H5" i="8" s="1"/>
  <c r="I5" i="8" s="1"/>
  <c r="F5" i="8"/>
  <c r="G44" i="10"/>
  <c r="G48" i="10"/>
  <c r="F48" i="10"/>
  <c r="G41" i="5"/>
  <c r="H41" i="5" s="1"/>
  <c r="I41" i="5" s="1"/>
  <c r="F41" i="5"/>
  <c r="G38" i="5"/>
  <c r="H38" i="5" s="1"/>
  <c r="I38" i="5" s="1"/>
  <c r="F38" i="5"/>
  <c r="F36" i="5"/>
  <c r="G36" i="5"/>
  <c r="H36" i="5" s="1"/>
  <c r="I36" i="5" s="1"/>
  <c r="G32" i="5"/>
  <c r="H32" i="5" s="1"/>
  <c r="I32" i="5"/>
  <c r="F32" i="5"/>
  <c r="G16" i="5"/>
  <c r="H16" i="5" s="1"/>
  <c r="I16" i="5" s="1"/>
  <c r="F16" i="5"/>
  <c r="G8" i="5"/>
  <c r="H8" i="5" s="1"/>
  <c r="I8" i="5" s="1"/>
  <c r="F8" i="5"/>
  <c r="G42" i="10"/>
  <c r="G35" i="5"/>
  <c r="H35" i="5" s="1"/>
  <c r="I35" i="5" s="1"/>
  <c r="F35" i="5"/>
  <c r="G30" i="5"/>
  <c r="H30" i="5"/>
  <c r="I30" i="5" s="1"/>
  <c r="G27" i="5"/>
  <c r="H27" i="5" s="1"/>
  <c r="I27" i="5" s="1"/>
  <c r="F27" i="5"/>
  <c r="G22" i="5"/>
  <c r="H22" i="5"/>
  <c r="I22" i="5" s="1"/>
  <c r="G19" i="5"/>
  <c r="H19" i="5" s="1"/>
  <c r="I19" i="5" s="1"/>
  <c r="G14" i="5"/>
  <c r="H14" i="5" s="1"/>
  <c r="I14" i="5" s="1"/>
  <c r="G11" i="5"/>
  <c r="H11" i="5"/>
  <c r="I11" i="5" s="1"/>
  <c r="F39" i="5"/>
  <c r="V152" i="3"/>
  <c r="W152" i="3"/>
  <c r="V148" i="3"/>
  <c r="W148" i="3" s="1"/>
  <c r="V144" i="3"/>
  <c r="W144" i="3" s="1"/>
  <c r="V140" i="3"/>
  <c r="W140" i="3" s="1"/>
  <c r="V136" i="3"/>
  <c r="X136" i="3" s="1"/>
  <c r="W136" i="3"/>
  <c r="V132" i="3"/>
  <c r="W132" i="3" s="1"/>
  <c r="V128" i="3"/>
  <c r="W128" i="3" s="1"/>
  <c r="V124" i="3"/>
  <c r="W124" i="3" s="1"/>
  <c r="V120" i="3"/>
  <c r="W120" i="3" s="1"/>
  <c r="V116" i="3"/>
  <c r="W116" i="3" s="1"/>
  <c r="V112" i="3"/>
  <c r="W112" i="3" s="1"/>
  <c r="V108" i="3"/>
  <c r="W108" i="3" s="1"/>
  <c r="V104" i="3"/>
  <c r="W104" i="3" s="1"/>
  <c r="V100" i="3"/>
  <c r="W100" i="3" s="1"/>
  <c r="V96" i="3"/>
  <c r="W96" i="3" s="1"/>
  <c r="V92" i="3"/>
  <c r="W92" i="3" s="1"/>
  <c r="V88" i="3"/>
  <c r="W88" i="3"/>
  <c r="V84" i="3"/>
  <c r="W84" i="3" s="1"/>
  <c r="V80" i="3"/>
  <c r="W80" i="3" s="1"/>
  <c r="V76" i="3"/>
  <c r="W76" i="3" s="1"/>
  <c r="V73" i="3"/>
  <c r="W73" i="3" s="1"/>
  <c r="X73" i="3"/>
  <c r="U73" i="3"/>
  <c r="V69" i="3"/>
  <c r="U69" i="3"/>
  <c r="V65" i="3"/>
  <c r="X65" i="3" s="1"/>
  <c r="U65" i="3"/>
  <c r="W221" i="3"/>
  <c r="W213" i="3"/>
  <c r="W209" i="3"/>
  <c r="W205" i="3"/>
  <c r="W201" i="3"/>
  <c r="W197" i="3"/>
  <c r="W193" i="3"/>
  <c r="W189" i="3"/>
  <c r="W185" i="3"/>
  <c r="W181" i="3"/>
  <c r="W177" i="3"/>
  <c r="W173" i="3"/>
  <c r="W169" i="3"/>
  <c r="W165" i="3"/>
  <c r="W161" i="3"/>
  <c r="W157" i="3"/>
  <c r="W153" i="3"/>
  <c r="W149" i="3"/>
  <c r="W145" i="3"/>
  <c r="W141" i="3"/>
  <c r="W137" i="3"/>
  <c r="W133" i="3"/>
  <c r="W129" i="3"/>
  <c r="W125" i="3"/>
  <c r="W121" i="3"/>
  <c r="W117" i="3"/>
  <c r="W113" i="3"/>
  <c r="W109" i="3"/>
  <c r="W105" i="3"/>
  <c r="W101" i="3"/>
  <c r="W97" i="3"/>
  <c r="W93" i="3"/>
  <c r="W89" i="3"/>
  <c r="W85" i="3"/>
  <c r="W81" i="3"/>
  <c r="W77" i="3"/>
  <c r="V212" i="3"/>
  <c r="V208" i="3"/>
  <c r="W208" i="3" s="1"/>
  <c r="V204" i="3"/>
  <c r="W204" i="3" s="1"/>
  <c r="V200" i="3"/>
  <c r="V198" i="3"/>
  <c r="V196" i="3"/>
  <c r="W196" i="3" s="1"/>
  <c r="V192" i="3"/>
  <c r="X192" i="3" s="1"/>
  <c r="V188" i="3"/>
  <c r="W188" i="3" s="1"/>
  <c r="V184" i="3"/>
  <c r="W184" i="3" s="1"/>
  <c r="V180" i="3"/>
  <c r="W180" i="3" s="1"/>
  <c r="V176" i="3"/>
  <c r="X176" i="3" s="1"/>
  <c r="V174" i="3"/>
  <c r="W174" i="3" s="1"/>
  <c r="V172" i="3"/>
  <c r="W172" i="3" s="1"/>
  <c r="V168" i="3"/>
  <c r="W168" i="3" s="1"/>
  <c r="V131" i="3"/>
  <c r="V79" i="3"/>
  <c r="W9" i="3"/>
  <c r="X9" i="3"/>
  <c r="W5" i="3"/>
  <c r="X172" i="3"/>
  <c r="X188" i="3"/>
  <c r="X204" i="3"/>
  <c r="I3" i="10"/>
  <c r="G4" i="7"/>
  <c r="H4" i="7" s="1"/>
  <c r="I4" i="7" s="1"/>
  <c r="F4" i="7"/>
  <c r="G7" i="7"/>
  <c r="H7" i="7" s="1"/>
  <c r="I7" i="7" s="1"/>
  <c r="F7" i="7"/>
  <c r="G10" i="7"/>
  <c r="H10" i="7" s="1"/>
  <c r="I10" i="7" s="1"/>
  <c r="F10" i="7"/>
  <c r="G13" i="7"/>
  <c r="H13" i="7" s="1"/>
  <c r="I13" i="7" s="1"/>
  <c r="F13" i="7"/>
  <c r="G15" i="7"/>
  <c r="H15" i="7" s="1"/>
  <c r="I15" i="7" s="1"/>
  <c r="F15" i="7"/>
  <c r="G18" i="7"/>
  <c r="H18" i="7" s="1"/>
  <c r="I18" i="7" s="1"/>
  <c r="F18" i="7"/>
  <c r="G21" i="7"/>
  <c r="H21" i="7" s="1"/>
  <c r="I21" i="7" s="1"/>
  <c r="F21" i="7"/>
  <c r="G23" i="7"/>
  <c r="H23" i="7" s="1"/>
  <c r="I23" i="7" s="1"/>
  <c r="F23" i="7"/>
  <c r="G26" i="7"/>
  <c r="H26" i="7" s="1"/>
  <c r="I26" i="7" s="1"/>
  <c r="F26" i="7"/>
  <c r="G29" i="7"/>
  <c r="H29" i="7" s="1"/>
  <c r="I29" i="7" s="1"/>
  <c r="F29" i="7"/>
  <c r="G31" i="7"/>
  <c r="H31" i="7" s="1"/>
  <c r="I31" i="7" s="1"/>
  <c r="F31" i="7"/>
  <c r="G3" i="7"/>
  <c r="H3" i="7" s="1"/>
  <c r="F3" i="7"/>
  <c r="G6" i="7"/>
  <c r="H6" i="7" s="1"/>
  <c r="I6" i="7" s="1"/>
  <c r="F6" i="7"/>
  <c r="G9" i="7"/>
  <c r="H9" i="7" s="1"/>
  <c r="I9" i="7" s="1"/>
  <c r="F9" i="7"/>
  <c r="G25" i="7"/>
  <c r="H25" i="7" s="1"/>
  <c r="I25" i="7" s="1"/>
  <c r="F25" i="7"/>
  <c r="G27" i="7"/>
  <c r="H27" i="7" s="1"/>
  <c r="I27" i="7" s="1"/>
  <c r="G30" i="7"/>
  <c r="H30" i="7" s="1"/>
  <c r="I30" i="7"/>
  <c r="F30" i="7"/>
  <c r="F33" i="7"/>
  <c r="G38" i="8"/>
  <c r="H38" i="8" s="1"/>
  <c r="I38" i="8"/>
  <c r="F38" i="8"/>
  <c r="G32" i="8"/>
  <c r="H32" i="8" s="1"/>
  <c r="I32" i="8" s="1"/>
  <c r="F32" i="8"/>
  <c r="G26" i="8"/>
  <c r="H26" i="8" s="1"/>
  <c r="I26" i="8"/>
  <c r="F26" i="8"/>
  <c r="G38" i="10"/>
  <c r="H38" i="10" s="1"/>
  <c r="I38" i="10" s="1"/>
  <c r="F38" i="10"/>
  <c r="G32" i="10"/>
  <c r="H32" i="10" s="1"/>
  <c r="I32" i="10" s="1"/>
  <c r="J32" i="10"/>
  <c r="G22" i="10"/>
  <c r="H22" i="10" s="1"/>
  <c r="I22" i="10"/>
  <c r="F22" i="10"/>
  <c r="G18" i="10"/>
  <c r="H18" i="10" s="1"/>
  <c r="I18" i="10" s="1"/>
  <c r="F18" i="10"/>
  <c r="G12" i="10"/>
  <c r="H12" i="10" s="1"/>
  <c r="I12" i="10" s="1"/>
  <c r="J12" i="10"/>
  <c r="X221" i="3"/>
  <c r="X217" i="3"/>
  <c r="X213" i="3"/>
  <c r="X209" i="3"/>
  <c r="X205" i="3"/>
  <c r="X201" i="3"/>
  <c r="X197" i="3"/>
  <c r="X193" i="3"/>
  <c r="X189" i="3"/>
  <c r="X185" i="3"/>
  <c r="X181" i="3"/>
  <c r="X177" i="3"/>
  <c r="X173" i="3"/>
  <c r="X169" i="3"/>
  <c r="X165" i="3"/>
  <c r="X161" i="3"/>
  <c r="X157" i="3"/>
  <c r="X153" i="3"/>
  <c r="G11" i="8"/>
  <c r="H11" i="8" s="1"/>
  <c r="I11" i="8" s="1"/>
  <c r="G36" i="10"/>
  <c r="H36" i="10" s="1"/>
  <c r="I36" i="10" s="1"/>
  <c r="G30" i="10"/>
  <c r="H30" i="10" s="1"/>
  <c r="I30" i="10" s="1"/>
  <c r="F30" i="10"/>
  <c r="G26" i="10"/>
  <c r="H26" i="10" s="1"/>
  <c r="I26" i="10" s="1"/>
  <c r="G24" i="10"/>
  <c r="H24" i="10" s="1"/>
  <c r="I24" i="10"/>
  <c r="J24" i="10"/>
  <c r="G20" i="10"/>
  <c r="H20" i="10" s="1"/>
  <c r="I20" i="10" s="1"/>
  <c r="G16" i="10"/>
  <c r="H16" i="10" s="1"/>
  <c r="I16" i="10" s="1"/>
  <c r="J16" i="10"/>
  <c r="F50" i="10"/>
  <c r="G46" i="10"/>
  <c r="F28" i="5"/>
  <c r="G15" i="5"/>
  <c r="H15" i="5"/>
  <c r="I15" i="5" s="1"/>
  <c r="G10" i="5"/>
  <c r="H10" i="5" s="1"/>
  <c r="I10" i="5" s="1"/>
  <c r="Q50" i="6"/>
  <c r="Q45" i="6"/>
  <c r="Q42" i="6"/>
  <c r="Q37" i="6"/>
  <c r="Q34" i="6"/>
  <c r="Q29" i="6"/>
  <c r="Q26" i="6"/>
  <c r="Q21" i="6"/>
  <c r="Q18" i="6"/>
  <c r="Q13" i="6"/>
  <c r="Q10" i="6"/>
  <c r="Q5" i="6"/>
  <c r="R5" i="6" s="1"/>
  <c r="L51" i="6"/>
  <c r="M51" i="6" s="1"/>
  <c r="L47" i="6"/>
  <c r="M47" i="6" s="1"/>
  <c r="L43" i="6"/>
  <c r="M43" i="6" s="1"/>
  <c r="L40" i="6"/>
  <c r="M40" i="6" s="1"/>
  <c r="L36" i="6"/>
  <c r="M36" i="6" s="1"/>
  <c r="L31" i="6"/>
  <c r="M31" i="6" s="1"/>
  <c r="L27" i="6"/>
  <c r="M27" i="6" s="1"/>
  <c r="L24" i="6"/>
  <c r="M24" i="6" s="1"/>
  <c r="L20" i="6"/>
  <c r="M20" i="6" s="1"/>
  <c r="L15" i="6"/>
  <c r="M15" i="6" s="1"/>
  <c r="L11" i="6"/>
  <c r="M11" i="6" s="1"/>
  <c r="L8" i="6"/>
  <c r="M8" i="6" s="1"/>
  <c r="D66" i="1"/>
  <c r="A45" i="8" s="1"/>
  <c r="W198" i="3"/>
  <c r="F14" i="7"/>
  <c r="X168" i="3"/>
  <c r="X152" i="3"/>
  <c r="X144" i="3"/>
  <c r="X128" i="3"/>
  <c r="X120" i="3"/>
  <c r="X112" i="3"/>
  <c r="X96" i="3"/>
  <c r="X88" i="3"/>
  <c r="X80" i="3"/>
  <c r="F16" i="7"/>
  <c r="X180" i="3"/>
  <c r="G36" i="8"/>
  <c r="H36" i="8" s="1"/>
  <c r="I36" i="8"/>
  <c r="J36" i="8"/>
  <c r="F36" i="8"/>
  <c r="G22" i="8"/>
  <c r="H22" i="8"/>
  <c r="I22" i="8" s="1"/>
  <c r="F22" i="8"/>
  <c r="J22" i="8"/>
  <c r="X148" i="3"/>
  <c r="X140" i="3"/>
  <c r="X132" i="3"/>
  <c r="X116" i="3"/>
  <c r="X108" i="3"/>
  <c r="X100" i="3"/>
  <c r="X92" i="3"/>
  <c r="X76" i="3"/>
  <c r="J20" i="10"/>
  <c r="F20" i="10"/>
  <c r="G15" i="8"/>
  <c r="H15" i="8"/>
  <c r="I15" i="8" s="1"/>
  <c r="F15" i="8"/>
  <c r="J15" i="8"/>
  <c r="G7" i="8"/>
  <c r="H7" i="8" s="1"/>
  <c r="I7" i="8"/>
  <c r="F7" i="8"/>
  <c r="J7" i="8"/>
  <c r="F19" i="8"/>
  <c r="F3" i="8"/>
  <c r="J36" i="10"/>
  <c r="G34" i="10"/>
  <c r="H34" i="10" s="1"/>
  <c r="I34" i="10" s="1"/>
  <c r="J28" i="10"/>
  <c r="G10" i="10"/>
  <c r="H10" i="10" s="1"/>
  <c r="I10" i="10"/>
  <c r="F31" i="5"/>
  <c r="G7" i="5"/>
  <c r="H7" i="5" s="1"/>
  <c r="I7" i="5" s="1"/>
  <c r="F7" i="5"/>
  <c r="V6" i="3"/>
  <c r="F28" i="10"/>
  <c r="F8" i="10"/>
  <c r="G23" i="5"/>
  <c r="H23" i="5" s="1"/>
  <c r="I23" i="5" s="1"/>
  <c r="X13" i="3"/>
  <c r="W13" i="3"/>
  <c r="L9" i="6" l="1"/>
  <c r="M9" i="6" s="1"/>
  <c r="L18" i="6"/>
  <c r="M18" i="6" s="1"/>
  <c r="L25" i="6"/>
  <c r="M25" i="6" s="1"/>
  <c r="N25" i="6" s="1"/>
  <c r="L34" i="6"/>
  <c r="M34" i="6" s="1"/>
  <c r="L41" i="6"/>
  <c r="M41" i="6" s="1"/>
  <c r="N41" i="6" s="1"/>
  <c r="L50" i="6"/>
  <c r="M50" i="6" s="1"/>
  <c r="Q8" i="6"/>
  <c r="R8" i="6" s="1"/>
  <c r="Q16" i="6"/>
  <c r="Q24" i="6"/>
  <c r="Q32" i="6"/>
  <c r="Q40" i="6"/>
  <c r="Q48" i="6"/>
  <c r="R48" i="6" s="1"/>
  <c r="K3" i="6"/>
  <c r="K50" i="6"/>
  <c r="K48" i="6"/>
  <c r="J46" i="6"/>
  <c r="J43" i="6"/>
  <c r="N43" i="6" s="1"/>
  <c r="K40" i="6"/>
  <c r="K37" i="6"/>
  <c r="J35" i="6"/>
  <c r="K32" i="6"/>
  <c r="K29" i="6"/>
  <c r="J27" i="6"/>
  <c r="K24" i="6"/>
  <c r="K21" i="6"/>
  <c r="J19" i="6"/>
  <c r="K16" i="6"/>
  <c r="K13" i="6"/>
  <c r="J11" i="6"/>
  <c r="N11" i="6" s="1"/>
  <c r="K8" i="6"/>
  <c r="K5" i="6"/>
  <c r="Q52" i="6"/>
  <c r="Q41" i="6"/>
  <c r="R41" i="6" s="1"/>
  <c r="Q31" i="6"/>
  <c r="Q20" i="6"/>
  <c r="Q9" i="6"/>
  <c r="L44" i="6"/>
  <c r="M44" i="6" s="1"/>
  <c r="N44" i="6" s="1"/>
  <c r="L35" i="6"/>
  <c r="M35" i="6" s="1"/>
  <c r="L14" i="6"/>
  <c r="M14" i="6" s="1"/>
  <c r="R10" i="6"/>
  <c r="L13" i="6"/>
  <c r="M13" i="6" s="1"/>
  <c r="N13" i="6" s="1"/>
  <c r="L22" i="6"/>
  <c r="M22" i="6" s="1"/>
  <c r="L29" i="6"/>
  <c r="M29" i="6" s="1"/>
  <c r="L38" i="6"/>
  <c r="M38" i="6" s="1"/>
  <c r="L45" i="6"/>
  <c r="M45" i="6" s="1"/>
  <c r="L3" i="6"/>
  <c r="M3" i="6" s="1"/>
  <c r="Q11" i="6"/>
  <c r="Q19" i="6"/>
  <c r="R19" i="6" s="1"/>
  <c r="Q27" i="6"/>
  <c r="Q35" i="6"/>
  <c r="Q43" i="6"/>
  <c r="R43" i="6" s="1"/>
  <c r="Q3" i="6"/>
  <c r="Q4" i="6"/>
  <c r="J52" i="6"/>
  <c r="K49" i="6"/>
  <c r="J47" i="6"/>
  <c r="N47" i="6" s="1"/>
  <c r="K44" i="6"/>
  <c r="J42" i="6"/>
  <c r="J39" i="6"/>
  <c r="K36" i="6"/>
  <c r="K33" i="6"/>
  <c r="J31" i="6"/>
  <c r="N31" i="6" s="1"/>
  <c r="K28" i="6"/>
  <c r="K25" i="6"/>
  <c r="J23" i="6"/>
  <c r="K20" i="6"/>
  <c r="K17" i="6"/>
  <c r="J15" i="6"/>
  <c r="N15" i="6" s="1"/>
  <c r="K12" i="6"/>
  <c r="K9" i="6"/>
  <c r="J7" i="6"/>
  <c r="J4" i="6"/>
  <c r="Q47" i="6"/>
  <c r="Q36" i="6"/>
  <c r="R36" i="6" s="1"/>
  <c r="Q25" i="6"/>
  <c r="Q15" i="6"/>
  <c r="R15" i="6" s="1"/>
  <c r="L52" i="6"/>
  <c r="M52" i="6" s="1"/>
  <c r="L39" i="6"/>
  <c r="M39" i="6" s="1"/>
  <c r="N39" i="6" s="1"/>
  <c r="L32" i="6"/>
  <c r="M32" i="6" s="1"/>
  <c r="R32" i="6" s="1"/>
  <c r="L19" i="6"/>
  <c r="M19" i="6" s="1"/>
  <c r="R31" i="6"/>
  <c r="N33" i="6"/>
  <c r="R18" i="6"/>
  <c r="R20" i="6"/>
  <c r="N40" i="6"/>
  <c r="N27" i="6"/>
  <c r="R35" i="6"/>
  <c r="N48" i="6"/>
  <c r="R16" i="6"/>
  <c r="R9" i="6"/>
  <c r="R42" i="6"/>
  <c r="N50" i="6"/>
  <c r="R50" i="6"/>
  <c r="R13" i="6"/>
  <c r="X195" i="3"/>
  <c r="X179" i="3"/>
  <c r="X159" i="3"/>
  <c r="X115" i="3"/>
  <c r="X63" i="3"/>
  <c r="X131" i="3"/>
  <c r="W131" i="3"/>
  <c r="G8" i="7"/>
  <c r="H8" i="7" s="1"/>
  <c r="I8" i="7" s="1"/>
  <c r="F8" i="7"/>
  <c r="W61" i="3"/>
  <c r="X61" i="3"/>
  <c r="G34" i="5"/>
  <c r="H34" i="5" s="1"/>
  <c r="I34" i="5" s="1"/>
  <c r="F34" i="5"/>
  <c r="G18" i="5"/>
  <c r="H18" i="5" s="1"/>
  <c r="I18" i="5" s="1"/>
  <c r="F18" i="5"/>
  <c r="V211" i="3"/>
  <c r="W211" i="3" s="1"/>
  <c r="U211" i="3"/>
  <c r="V195" i="3"/>
  <c r="W195" i="3" s="1"/>
  <c r="U195" i="3"/>
  <c r="U179" i="3"/>
  <c r="V179" i="3"/>
  <c r="W179" i="3" s="1"/>
  <c r="U167" i="3"/>
  <c r="V167" i="3"/>
  <c r="W167" i="3" s="1"/>
  <c r="U155" i="3"/>
  <c r="V155" i="3"/>
  <c r="W155" i="3" s="1"/>
  <c r="U107" i="3"/>
  <c r="V107" i="3"/>
  <c r="U75" i="3"/>
  <c r="V75" i="3"/>
  <c r="U63" i="3"/>
  <c r="V63" i="3"/>
  <c r="W63" i="3" s="1"/>
  <c r="U47" i="3"/>
  <c r="V47" i="3"/>
  <c r="W47" i="3" s="1"/>
  <c r="V31" i="3"/>
  <c r="W31" i="3" s="1"/>
  <c r="U31" i="3"/>
  <c r="V19" i="3"/>
  <c r="W19" i="3" s="1"/>
  <c r="U19" i="3"/>
  <c r="F12" i="5"/>
  <c r="N9" i="6"/>
  <c r="R25" i="6"/>
  <c r="V119" i="3"/>
  <c r="W119" i="3" s="1"/>
  <c r="V143" i="3"/>
  <c r="W143" i="3" s="1"/>
  <c r="W200" i="3"/>
  <c r="X200" i="3"/>
  <c r="J35" i="8"/>
  <c r="G35" i="8"/>
  <c r="H35" i="8" s="1"/>
  <c r="I35" i="8" s="1"/>
  <c r="F35" i="8"/>
  <c r="J16" i="8"/>
  <c r="G16" i="8"/>
  <c r="H16" i="8" s="1"/>
  <c r="I16" i="8" s="1"/>
  <c r="J13" i="8"/>
  <c r="F13" i="8"/>
  <c r="G13" i="8"/>
  <c r="H13" i="8" s="1"/>
  <c r="I13" i="8" s="1"/>
  <c r="J35" i="10"/>
  <c r="G35" i="10"/>
  <c r="H35" i="10" s="1"/>
  <c r="I35" i="10" s="1"/>
  <c r="F35" i="10"/>
  <c r="X45" i="3"/>
  <c r="W45" i="3"/>
  <c r="F24" i="5"/>
  <c r="G24" i="5"/>
  <c r="H24" i="5" s="1"/>
  <c r="I24" i="5" s="1"/>
  <c r="G9" i="5"/>
  <c r="H9" i="5" s="1"/>
  <c r="I9" i="5" s="1"/>
  <c r="C43" i="5"/>
  <c r="C28" i="1" s="1"/>
  <c r="E28" i="1" s="1"/>
  <c r="F9" i="5"/>
  <c r="U215" i="3"/>
  <c r="V215" i="3"/>
  <c r="W215" i="3" s="1"/>
  <c r="U199" i="3"/>
  <c r="V199" i="3"/>
  <c r="W199" i="3" s="1"/>
  <c r="U183" i="3"/>
  <c r="V183" i="3"/>
  <c r="W183" i="3" s="1"/>
  <c r="V163" i="3"/>
  <c r="W163" i="3" s="1"/>
  <c r="U163" i="3"/>
  <c r="U139" i="3"/>
  <c r="V139" i="3"/>
  <c r="W139" i="3" s="1"/>
  <c r="U127" i="3"/>
  <c r="V127" i="3"/>
  <c r="W127" i="3" s="1"/>
  <c r="U111" i="3"/>
  <c r="V111" i="3"/>
  <c r="U99" i="3"/>
  <c r="V99" i="3"/>
  <c r="W99" i="3" s="1"/>
  <c r="U67" i="3"/>
  <c r="V67" i="3"/>
  <c r="V51" i="3"/>
  <c r="W51" i="3" s="1"/>
  <c r="U51" i="3"/>
  <c r="V35" i="3"/>
  <c r="W35" i="3" s="1"/>
  <c r="U35" i="3"/>
  <c r="V23" i="3"/>
  <c r="W23" i="3" s="1"/>
  <c r="U23" i="3"/>
  <c r="V7" i="3"/>
  <c r="W7" i="3" s="1"/>
  <c r="U7" i="3"/>
  <c r="X51" i="3"/>
  <c r="X47" i="3"/>
  <c r="X35" i="3"/>
  <c r="X31" i="3"/>
  <c r="X84" i="3"/>
  <c r="W65" i="3"/>
  <c r="R34" i="6"/>
  <c r="R40" i="6"/>
  <c r="V103" i="3"/>
  <c r="V135" i="3"/>
  <c r="W135" i="3" s="1"/>
  <c r="V151" i="3"/>
  <c r="D65" i="1"/>
  <c r="A54" i="10" s="1"/>
  <c r="D225" i="3"/>
  <c r="AA225" i="3" s="1"/>
  <c r="AA226" i="3" s="1"/>
  <c r="V219" i="3"/>
  <c r="W219" i="3" s="1"/>
  <c r="U219" i="3"/>
  <c r="U207" i="3"/>
  <c r="V207" i="3"/>
  <c r="W207" i="3" s="1"/>
  <c r="U203" i="3"/>
  <c r="V203" i="3"/>
  <c r="W203" i="3" s="1"/>
  <c r="U191" i="3"/>
  <c r="V191" i="3"/>
  <c r="W191" i="3" s="1"/>
  <c r="V187" i="3"/>
  <c r="W187" i="3" s="1"/>
  <c r="U187" i="3"/>
  <c r="U175" i="3"/>
  <c r="V175" i="3"/>
  <c r="W175" i="3" s="1"/>
  <c r="U171" i="3"/>
  <c r="V171" i="3"/>
  <c r="W171" i="3" s="1"/>
  <c r="U159" i="3"/>
  <c r="V159" i="3"/>
  <c r="W159" i="3" s="1"/>
  <c r="U147" i="3"/>
  <c r="V147" i="3"/>
  <c r="W147" i="3" s="1"/>
  <c r="U123" i="3"/>
  <c r="V123" i="3"/>
  <c r="U95" i="3"/>
  <c r="V95" i="3"/>
  <c r="W95" i="3" s="1"/>
  <c r="U87" i="3"/>
  <c r="V87" i="3"/>
  <c r="W87" i="3" s="1"/>
  <c r="U83" i="3"/>
  <c r="V83" i="3"/>
  <c r="W83" i="3" s="1"/>
  <c r="U71" i="3"/>
  <c r="V71" i="3"/>
  <c r="W71" i="3" s="1"/>
  <c r="V59" i="3"/>
  <c r="W59" i="3" s="1"/>
  <c r="U59" i="3"/>
  <c r="V43" i="3"/>
  <c r="W43" i="3" s="1"/>
  <c r="U43" i="3"/>
  <c r="V39" i="3"/>
  <c r="X39" i="3" s="1"/>
  <c r="U39" i="3"/>
  <c r="V27" i="3"/>
  <c r="W27" i="3" s="1"/>
  <c r="U27" i="3"/>
  <c r="U15" i="3"/>
  <c r="V15" i="3"/>
  <c r="V11" i="3"/>
  <c r="W11" i="3" s="1"/>
  <c r="U11" i="3"/>
  <c r="X223" i="3"/>
  <c r="X139" i="3"/>
  <c r="R27" i="6"/>
  <c r="V223" i="3"/>
  <c r="W223" i="3" s="1"/>
  <c r="F11" i="7"/>
  <c r="V91" i="3"/>
  <c r="V115" i="3"/>
  <c r="W115" i="3" s="1"/>
  <c r="W176" i="3"/>
  <c r="W212" i="3"/>
  <c r="X212" i="3"/>
  <c r="U55" i="3"/>
  <c r="J26" i="10"/>
  <c r="F26" i="10"/>
  <c r="J6" i="10"/>
  <c r="F6" i="10"/>
  <c r="G6" i="10"/>
  <c r="H6" i="10" s="1"/>
  <c r="I6" i="10" s="1"/>
  <c r="J4" i="10"/>
  <c r="C53" i="10"/>
  <c r="R47" i="6"/>
  <c r="N52" i="6"/>
  <c r="N19" i="6"/>
  <c r="N35" i="6"/>
  <c r="N23" i="6"/>
  <c r="F34" i="10"/>
  <c r="J34" i="10"/>
  <c r="X124" i="3"/>
  <c r="X104" i="3"/>
  <c r="R37" i="6"/>
  <c r="X184" i="3"/>
  <c r="F12" i="7"/>
  <c r="G12" i="7"/>
  <c r="H12" i="7" s="1"/>
  <c r="I12" i="7" s="1"/>
  <c r="F26" i="5"/>
  <c r="G26" i="5"/>
  <c r="H26" i="5" s="1"/>
  <c r="I26" i="5" s="1"/>
  <c r="V4" i="3"/>
  <c r="V220" i="3"/>
  <c r="V216" i="3"/>
  <c r="V164" i="3"/>
  <c r="V160" i="3"/>
  <c r="V156" i="3"/>
  <c r="V72" i="3"/>
  <c r="V68" i="3"/>
  <c r="V64" i="3"/>
  <c r="R39" i="6"/>
  <c r="X174" i="3"/>
  <c r="AA224" i="3"/>
  <c r="W6" i="3"/>
  <c r="N29" i="6"/>
  <c r="R29" i="6"/>
  <c r="R12" i="6"/>
  <c r="S224" i="3"/>
  <c r="G5" i="7"/>
  <c r="F5" i="7"/>
  <c r="C38" i="7"/>
  <c r="C30" i="1" s="1"/>
  <c r="E30" i="1" s="1"/>
  <c r="F17" i="7"/>
  <c r="G17" i="7"/>
  <c r="H17" i="7" s="1"/>
  <c r="I17" i="7" s="1"/>
  <c r="F22" i="7"/>
  <c r="G22" i="7"/>
  <c r="H22" i="7" s="1"/>
  <c r="I22" i="7" s="1"/>
  <c r="G32" i="7"/>
  <c r="H32" i="7" s="1"/>
  <c r="I32" i="7" s="1"/>
  <c r="F32" i="7"/>
  <c r="G34" i="7"/>
  <c r="H34" i="7" s="1"/>
  <c r="I34" i="7" s="1"/>
  <c r="F34" i="7"/>
  <c r="F37" i="7"/>
  <c r="G37" i="7"/>
  <c r="H37" i="7" s="1"/>
  <c r="I37" i="7" s="1"/>
  <c r="U222" i="3"/>
  <c r="V222" i="3"/>
  <c r="W222" i="3" s="1"/>
  <c r="U218" i="3"/>
  <c r="V218" i="3"/>
  <c r="W218" i="3" s="1"/>
  <c r="U214" i="3"/>
  <c r="V214" i="3"/>
  <c r="W214" i="3" s="1"/>
  <c r="X218" i="3"/>
  <c r="X198" i="3"/>
  <c r="X70" i="3"/>
  <c r="R52" i="6"/>
  <c r="G43" i="8"/>
  <c r="F43" i="8"/>
  <c r="H43" i="8"/>
  <c r="C43" i="8"/>
  <c r="E43" i="8"/>
  <c r="I43" i="8"/>
  <c r="D43" i="8"/>
  <c r="N45" i="6"/>
  <c r="R45" i="6"/>
  <c r="I3" i="7"/>
  <c r="X6" i="3"/>
  <c r="R24" i="6"/>
  <c r="G19" i="7"/>
  <c r="H19" i="7" s="1"/>
  <c r="I19" i="7" s="1"/>
  <c r="W79" i="3"/>
  <c r="X79" i="3"/>
  <c r="W91" i="3"/>
  <c r="X91" i="3"/>
  <c r="U210" i="3"/>
  <c r="V210" i="3"/>
  <c r="U206" i="3"/>
  <c r="V206" i="3"/>
  <c r="W206" i="3" s="1"/>
  <c r="U194" i="3"/>
  <c r="V194" i="3"/>
  <c r="W194" i="3" s="1"/>
  <c r="U190" i="3"/>
  <c r="V190" i="3"/>
  <c r="W190" i="3" s="1"/>
  <c r="U186" i="3"/>
  <c r="V186" i="3"/>
  <c r="W186" i="3" s="1"/>
  <c r="U182" i="3"/>
  <c r="V182" i="3"/>
  <c r="W182" i="3" s="1"/>
  <c r="U178" i="3"/>
  <c r="V178" i="3"/>
  <c r="W178" i="3" s="1"/>
  <c r="U166" i="3"/>
  <c r="V166" i="3"/>
  <c r="W166" i="3" s="1"/>
  <c r="U154" i="3"/>
  <c r="V154" i="3"/>
  <c r="W154" i="3" s="1"/>
  <c r="U150" i="3"/>
  <c r="V150" i="3"/>
  <c r="U146" i="3"/>
  <c r="V146" i="3"/>
  <c r="W146" i="3" s="1"/>
  <c r="U142" i="3"/>
  <c r="V142" i="3"/>
  <c r="W142" i="3" s="1"/>
  <c r="U138" i="3"/>
  <c r="V138" i="3"/>
  <c r="W138" i="3" s="1"/>
  <c r="U134" i="3"/>
  <c r="V134" i="3"/>
  <c r="W134" i="3" s="1"/>
  <c r="U130" i="3"/>
  <c r="V130" i="3"/>
  <c r="W130" i="3" s="1"/>
  <c r="U126" i="3"/>
  <c r="V126" i="3"/>
  <c r="W126" i="3" s="1"/>
  <c r="U122" i="3"/>
  <c r="V122" i="3"/>
  <c r="W122" i="3" s="1"/>
  <c r="U118" i="3"/>
  <c r="V118" i="3"/>
  <c r="W118" i="3" s="1"/>
  <c r="U114" i="3"/>
  <c r="V114" i="3"/>
  <c r="W114" i="3" s="1"/>
  <c r="U110" i="3"/>
  <c r="V110" i="3"/>
  <c r="U106" i="3"/>
  <c r="V106" i="3"/>
  <c r="W106" i="3" s="1"/>
  <c r="U102" i="3"/>
  <c r="V102" i="3"/>
  <c r="W102" i="3" s="1"/>
  <c r="U98" i="3"/>
  <c r="V98" i="3"/>
  <c r="W98" i="3" s="1"/>
  <c r="U94" i="3"/>
  <c r="V94" i="3"/>
  <c r="W94" i="3" s="1"/>
  <c r="U90" i="3"/>
  <c r="V90" i="3"/>
  <c r="W90" i="3" s="1"/>
  <c r="U86" i="3"/>
  <c r="V86" i="3"/>
  <c r="W86" i="3" s="1"/>
  <c r="U82" i="3"/>
  <c r="V82" i="3"/>
  <c r="W82" i="3" s="1"/>
  <c r="U78" i="3"/>
  <c r="V78" i="3"/>
  <c r="W78" i="3" s="1"/>
  <c r="V74" i="3"/>
  <c r="U74" i="3"/>
  <c r="U66" i="3"/>
  <c r="V66" i="3"/>
  <c r="W66" i="3" s="1"/>
  <c r="U62" i="3"/>
  <c r="V62" i="3"/>
  <c r="W62" i="3" s="1"/>
  <c r="U58" i="3"/>
  <c r="V58" i="3"/>
  <c r="W58" i="3" s="1"/>
  <c r="U54" i="3"/>
  <c r="V54" i="3"/>
  <c r="W54" i="3" s="1"/>
  <c r="U50" i="3"/>
  <c r="V50" i="3"/>
  <c r="W50" i="3" s="1"/>
  <c r="U46" i="3"/>
  <c r="V46" i="3"/>
  <c r="W46" i="3" s="1"/>
  <c r="U42" i="3"/>
  <c r="V42" i="3"/>
  <c r="W42" i="3" s="1"/>
  <c r="U38" i="3"/>
  <c r="V38" i="3"/>
  <c r="W38" i="3" s="1"/>
  <c r="V34" i="3"/>
  <c r="W34" i="3" s="1"/>
  <c r="U34" i="3"/>
  <c r="V30" i="3"/>
  <c r="W30" i="3" s="1"/>
  <c r="U30" i="3"/>
  <c r="V26" i="3"/>
  <c r="W26" i="3" s="1"/>
  <c r="U26" i="3"/>
  <c r="V22" i="3"/>
  <c r="W22" i="3" s="1"/>
  <c r="U22" i="3"/>
  <c r="V18" i="3"/>
  <c r="W18" i="3" s="1"/>
  <c r="U18" i="3"/>
  <c r="V14" i="3"/>
  <c r="W14" i="3" s="1"/>
  <c r="U14" i="3"/>
  <c r="V10" i="3"/>
  <c r="W10" i="3" s="1"/>
  <c r="U10" i="3"/>
  <c r="U6" i="3"/>
  <c r="T224" i="3"/>
  <c r="X146" i="3"/>
  <c r="X142" i="3"/>
  <c r="X134" i="3"/>
  <c r="X122" i="3"/>
  <c r="X118" i="3"/>
  <c r="X102" i="3"/>
  <c r="X86" i="3"/>
  <c r="X78" i="3"/>
  <c r="X62" i="3"/>
  <c r="X46" i="3"/>
  <c r="X34" i="3"/>
  <c r="X26" i="3"/>
  <c r="X10" i="3"/>
  <c r="V70" i="3"/>
  <c r="W70" i="3" s="1"/>
  <c r="W67" i="3"/>
  <c r="X67" i="3"/>
  <c r="V170" i="3"/>
  <c r="W170" i="3" s="1"/>
  <c r="V202" i="3"/>
  <c r="J42" i="8"/>
  <c r="G42" i="8"/>
  <c r="H42" i="8" s="1"/>
  <c r="I42" i="8" s="1"/>
  <c r="R11" i="6"/>
  <c r="V162" i="3"/>
  <c r="F42" i="8"/>
  <c r="N42" i="6"/>
  <c r="W55" i="3"/>
  <c r="X55" i="3"/>
  <c r="J39" i="8"/>
  <c r="F39" i="8"/>
  <c r="J33" i="8"/>
  <c r="G33" i="8"/>
  <c r="H33" i="8" s="1"/>
  <c r="I33" i="8" s="1"/>
  <c r="F33" i="8"/>
  <c r="F47" i="10"/>
  <c r="G47" i="10"/>
  <c r="F20" i="5"/>
  <c r="G20" i="5"/>
  <c r="H20" i="5" s="1"/>
  <c r="I20" i="5" s="1"/>
  <c r="F6" i="5"/>
  <c r="G6" i="5"/>
  <c r="H6" i="5" s="1"/>
  <c r="I6" i="5" s="1"/>
  <c r="F3" i="5"/>
  <c r="G3" i="5"/>
  <c r="X196" i="3"/>
  <c r="V158" i="3"/>
  <c r="W158" i="3" s="1"/>
  <c r="W192" i="3"/>
  <c r="X69" i="3"/>
  <c r="W69" i="3"/>
  <c r="G30" i="8"/>
  <c r="H30" i="8" s="1"/>
  <c r="I30" i="8" s="1"/>
  <c r="F30" i="8"/>
  <c r="J30" i="8"/>
  <c r="J27" i="8"/>
  <c r="F27" i="8"/>
  <c r="G21" i="8"/>
  <c r="H21" i="8" s="1"/>
  <c r="I21" i="8" s="1"/>
  <c r="J21" i="8"/>
  <c r="F21" i="8"/>
  <c r="F11" i="8"/>
  <c r="J11" i="8"/>
  <c r="F9" i="8"/>
  <c r="J9" i="8"/>
  <c r="F37" i="10"/>
  <c r="J37" i="10"/>
  <c r="F25" i="10"/>
  <c r="J25" i="10"/>
  <c r="G25" i="10"/>
  <c r="H25" i="10" s="1"/>
  <c r="I25" i="10" s="1"/>
  <c r="J5" i="10"/>
  <c r="F5" i="10"/>
  <c r="F20" i="7"/>
  <c r="G20" i="7"/>
  <c r="H20" i="7" s="1"/>
  <c r="I20" i="7" s="1"/>
  <c r="F35" i="7"/>
  <c r="G35" i="7"/>
  <c r="H35" i="7" s="1"/>
  <c r="I35" i="7" s="1"/>
  <c r="J37" i="8"/>
  <c r="G37" i="8"/>
  <c r="H37" i="8" s="1"/>
  <c r="I37" i="8" s="1"/>
  <c r="G31" i="10"/>
  <c r="H31" i="10" s="1"/>
  <c r="I31" i="10" s="1"/>
  <c r="J31" i="10"/>
  <c r="G15" i="10"/>
  <c r="H15" i="10" s="1"/>
  <c r="I15" i="10" s="1"/>
  <c r="J15" i="10"/>
  <c r="X208" i="3"/>
  <c r="V60" i="3"/>
  <c r="W60" i="3" s="1"/>
  <c r="V56" i="3"/>
  <c r="W56" i="3" s="1"/>
  <c r="X56" i="3"/>
  <c r="V52" i="3"/>
  <c r="W52" i="3" s="1"/>
  <c r="V48" i="3"/>
  <c r="W48" i="3" s="1"/>
  <c r="V44" i="3"/>
  <c r="W44" i="3" s="1"/>
  <c r="V40" i="3"/>
  <c r="W40" i="3" s="1"/>
  <c r="V36" i="3"/>
  <c r="W36" i="3" s="1"/>
  <c r="X32" i="3"/>
  <c r="X28" i="3"/>
  <c r="V28" i="3"/>
  <c r="W28" i="3" s="1"/>
  <c r="V24" i="3"/>
  <c r="W24" i="3" s="1"/>
  <c r="X24" i="3"/>
  <c r="X20" i="3"/>
  <c r="X16" i="3"/>
  <c r="V16" i="3"/>
  <c r="W16" i="3" s="1"/>
  <c r="V12" i="3"/>
  <c r="W12" i="3" s="1"/>
  <c r="X12" i="3"/>
  <c r="V8" i="3"/>
  <c r="W8" i="3" s="1"/>
  <c r="R33" i="6"/>
  <c r="J23" i="8"/>
  <c r="F23" i="8"/>
  <c r="J20" i="8"/>
  <c r="F20" i="8"/>
  <c r="F4" i="5"/>
  <c r="G4" i="5"/>
  <c r="H4" i="5" s="1"/>
  <c r="I4" i="5" s="1"/>
  <c r="P53" i="6"/>
  <c r="G29" i="10"/>
  <c r="H29" i="10" s="1"/>
  <c r="I29" i="10" s="1"/>
  <c r="J29" i="10"/>
  <c r="F14" i="10"/>
  <c r="G14" i="10"/>
  <c r="H14" i="10" s="1"/>
  <c r="I14" i="10" s="1"/>
  <c r="L4" i="6"/>
  <c r="L7" i="6"/>
  <c r="M7" i="6" s="1"/>
  <c r="N7" i="6" s="1"/>
  <c r="L17" i="6"/>
  <c r="M17" i="6" s="1"/>
  <c r="L21" i="6"/>
  <c r="M21" i="6" s="1"/>
  <c r="L26" i="6"/>
  <c r="M26" i="6" s="1"/>
  <c r="L30" i="6"/>
  <c r="M30" i="6" s="1"/>
  <c r="L46" i="6"/>
  <c r="M46" i="6" s="1"/>
  <c r="L49" i="6"/>
  <c r="M49" i="6" s="1"/>
  <c r="Q6" i="6"/>
  <c r="Q14" i="6"/>
  <c r="R14" i="6" s="1"/>
  <c r="Q22" i="6"/>
  <c r="R22" i="6" s="1"/>
  <c r="Q30" i="6"/>
  <c r="Q38" i="6"/>
  <c r="Q44" i="6"/>
  <c r="Q51" i="6"/>
  <c r="R51" i="6" s="1"/>
  <c r="J6" i="6"/>
  <c r="J8" i="6"/>
  <c r="N8" i="6" s="1"/>
  <c r="J10" i="6"/>
  <c r="N10" i="6" s="1"/>
  <c r="J12" i="6"/>
  <c r="N12" i="6" s="1"/>
  <c r="J14" i="6"/>
  <c r="J16" i="6"/>
  <c r="N16" i="6" s="1"/>
  <c r="J18" i="6"/>
  <c r="N18" i="6" s="1"/>
  <c r="J20" i="6"/>
  <c r="N20" i="6" s="1"/>
  <c r="J22" i="6"/>
  <c r="J24" i="6"/>
  <c r="N24" i="6" s="1"/>
  <c r="J26" i="6"/>
  <c r="J28" i="6"/>
  <c r="N28" i="6" s="1"/>
  <c r="J30" i="6"/>
  <c r="J32" i="6"/>
  <c r="N32" i="6" s="1"/>
  <c r="J34" i="6"/>
  <c r="N34" i="6" s="1"/>
  <c r="J36" i="6"/>
  <c r="N36" i="6" s="1"/>
  <c r="J38" i="6"/>
  <c r="K39" i="6"/>
  <c r="K41" i="6"/>
  <c r="K43" i="6"/>
  <c r="K45" i="6"/>
  <c r="K47" i="6"/>
  <c r="J51" i="6"/>
  <c r="N51" i="6" s="1"/>
  <c r="J3" i="6"/>
  <c r="N3" i="6" s="1"/>
  <c r="N53" i="6" s="1"/>
  <c r="J53" i="6"/>
  <c r="C29" i="1" s="1"/>
  <c r="E29" i="1" s="1"/>
  <c r="L6" i="6"/>
  <c r="M6" i="6" s="1"/>
  <c r="J19" i="8"/>
  <c r="G19" i="8"/>
  <c r="H19" i="8" s="1"/>
  <c r="I19" i="8" s="1"/>
  <c r="G4" i="10"/>
  <c r="F4" i="10"/>
  <c r="G52" i="10"/>
  <c r="H52" i="10" s="1"/>
  <c r="I52" i="10" s="1"/>
  <c r="J52" i="10"/>
  <c r="E53" i="6"/>
  <c r="X23" i="3"/>
  <c r="X7" i="3"/>
  <c r="R38" i="6" l="1"/>
  <c r="R3" i="6"/>
  <c r="N38" i="6"/>
  <c r="N22" i="6"/>
  <c r="N14" i="6"/>
  <c r="R44" i="6"/>
  <c r="E225" i="3"/>
  <c r="E226" i="3" s="1"/>
  <c r="I225" i="3"/>
  <c r="I226" i="3" s="1"/>
  <c r="T225" i="3"/>
  <c r="T226" i="3" s="1"/>
  <c r="C26" i="1" s="1"/>
  <c r="R30" i="6"/>
  <c r="K53" i="6"/>
  <c r="M225" i="3"/>
  <c r="M226" i="3" s="1"/>
  <c r="S225" i="3"/>
  <c r="S226" i="3" s="1"/>
  <c r="X40" i="3"/>
  <c r="W39" i="3"/>
  <c r="R7" i="6"/>
  <c r="X127" i="3"/>
  <c r="X30" i="3"/>
  <c r="X66" i="3"/>
  <c r="X190" i="3"/>
  <c r="X222" i="3"/>
  <c r="X72" i="3"/>
  <c r="W72" i="3"/>
  <c r="X216" i="3"/>
  <c r="W216" i="3"/>
  <c r="C54" i="10"/>
  <c r="C55" i="10" s="1"/>
  <c r="C27" i="1" s="1"/>
  <c r="W15" i="3"/>
  <c r="X15" i="3"/>
  <c r="X151" i="3"/>
  <c r="W151" i="3"/>
  <c r="X19" i="3"/>
  <c r="X87" i="3"/>
  <c r="X75" i="3"/>
  <c r="W75" i="3"/>
  <c r="X27" i="3"/>
  <c r="X99" i="3"/>
  <c r="X155" i="3"/>
  <c r="X175" i="3"/>
  <c r="X191" i="3"/>
  <c r="X207" i="3"/>
  <c r="F38" i="7"/>
  <c r="X135" i="3"/>
  <c r="X14" i="3"/>
  <c r="X166" i="3"/>
  <c r="X214" i="3"/>
  <c r="X64" i="3"/>
  <c r="W64" i="3"/>
  <c r="W160" i="3"/>
  <c r="X160" i="3"/>
  <c r="W4" i="3"/>
  <c r="X4" i="3"/>
  <c r="X123" i="3"/>
  <c r="W123" i="3"/>
  <c r="N225" i="3"/>
  <c r="N226" i="3" s="1"/>
  <c r="J225" i="3"/>
  <c r="J226" i="3" s="1"/>
  <c r="Q225" i="3"/>
  <c r="Q226" i="3" s="1"/>
  <c r="D26" i="1" s="1"/>
  <c r="R225" i="3"/>
  <c r="R226" i="3" s="1"/>
  <c r="F26" i="1" s="1"/>
  <c r="F225" i="3"/>
  <c r="F226" i="3" s="1"/>
  <c r="X103" i="3"/>
  <c r="W103" i="3"/>
  <c r="X59" i="3"/>
  <c r="X147" i="3"/>
  <c r="X107" i="3"/>
  <c r="W107" i="3"/>
  <c r="X83" i="3"/>
  <c r="X119" i="3"/>
  <c r="X163" i="3"/>
  <c r="X183" i="3"/>
  <c r="X199" i="3"/>
  <c r="X215" i="3"/>
  <c r="W156" i="3"/>
  <c r="X156" i="3"/>
  <c r="W220" i="3"/>
  <c r="X220" i="3"/>
  <c r="X211" i="3"/>
  <c r="X48" i="3"/>
  <c r="X50" i="3"/>
  <c r="X98" i="3"/>
  <c r="X126" i="3"/>
  <c r="X206" i="3"/>
  <c r="X170" i="3"/>
  <c r="X68" i="3"/>
  <c r="W68" i="3"/>
  <c r="W164" i="3"/>
  <c r="X164" i="3"/>
  <c r="D54" i="10"/>
  <c r="D55" i="10" s="1"/>
  <c r="D27" i="1" s="1"/>
  <c r="E54" i="10"/>
  <c r="E55" i="10" s="1"/>
  <c r="F27" i="1" s="1"/>
  <c r="X11" i="3"/>
  <c r="X43" i="3"/>
  <c r="X71" i="3"/>
  <c r="X111" i="3"/>
  <c r="W111" i="3"/>
  <c r="X95" i="3"/>
  <c r="X143" i="3"/>
  <c r="X171" i="3"/>
  <c r="X187" i="3"/>
  <c r="X203" i="3"/>
  <c r="X219" i="3"/>
  <c r="X167" i="3"/>
  <c r="H4" i="10"/>
  <c r="G53" i="10"/>
  <c r="N49" i="6"/>
  <c r="R49" i="6"/>
  <c r="W210" i="3"/>
  <c r="X210" i="3"/>
  <c r="X114" i="3"/>
  <c r="V225" i="3"/>
  <c r="N46" i="6"/>
  <c r="R46" i="6"/>
  <c r="W202" i="3"/>
  <c r="X202" i="3"/>
  <c r="X154" i="3"/>
  <c r="W74" i="3"/>
  <c r="W225" i="3" s="1"/>
  <c r="X74" i="3"/>
  <c r="X130" i="3"/>
  <c r="X194" i="3"/>
  <c r="F53" i="10"/>
  <c r="N6" i="6"/>
  <c r="R6" i="6"/>
  <c r="R26" i="6"/>
  <c r="N26" i="6"/>
  <c r="M4" i="6"/>
  <c r="L53" i="6"/>
  <c r="F43" i="5"/>
  <c r="X42" i="3"/>
  <c r="X58" i="3"/>
  <c r="X18" i="3"/>
  <c r="X94" i="3"/>
  <c r="X158" i="3"/>
  <c r="X182" i="3"/>
  <c r="H5" i="7"/>
  <c r="G38" i="7"/>
  <c r="N21" i="6"/>
  <c r="R21" i="6"/>
  <c r="N17" i="6"/>
  <c r="R17" i="6"/>
  <c r="U224" i="3"/>
  <c r="U225" i="3"/>
  <c r="N30" i="6"/>
  <c r="X8" i="3"/>
  <c r="X36" i="3"/>
  <c r="X44" i="3"/>
  <c r="X52" i="3"/>
  <c r="X60" i="3"/>
  <c r="G43" i="5"/>
  <c r="H3" i="5"/>
  <c r="W162" i="3"/>
  <c r="X162" i="3"/>
  <c r="X22" i="3"/>
  <c r="X38" i="3"/>
  <c r="X54" i="3"/>
  <c r="X82" i="3"/>
  <c r="X106" i="3"/>
  <c r="X186" i="3"/>
  <c r="W110" i="3"/>
  <c r="X110" i="3"/>
  <c r="W150" i="3"/>
  <c r="X150" i="3"/>
  <c r="X90" i="3"/>
  <c r="X138" i="3"/>
  <c r="X178" i="3"/>
  <c r="V224" i="3"/>
  <c r="F31" i="1" l="1"/>
  <c r="H30" i="1" s="1"/>
  <c r="E27" i="1"/>
  <c r="U226" i="3"/>
  <c r="D31" i="1"/>
  <c r="C31" i="1"/>
  <c r="E26" i="1"/>
  <c r="E31" i="1" s="1"/>
  <c r="I5" i="7"/>
  <c r="I38" i="7" s="1"/>
  <c r="H38" i="7"/>
  <c r="G30" i="1" s="1"/>
  <c r="G54" i="10"/>
  <c r="G55" i="10" s="1"/>
  <c r="R4" i="6"/>
  <c r="M53" i="6"/>
  <c r="G29" i="1" s="1"/>
  <c r="N4" i="6"/>
  <c r="I4" i="10"/>
  <c r="I53" i="10" s="1"/>
  <c r="H53" i="10"/>
  <c r="V226" i="3"/>
  <c r="I3" i="5"/>
  <c r="I43" i="5" s="1"/>
  <c r="H43" i="5"/>
  <c r="G28" i="1" s="1"/>
  <c r="W224" i="3"/>
  <c r="W226" i="3" s="1"/>
  <c r="F54" i="10"/>
  <c r="F55" i="10" s="1"/>
  <c r="H54" i="10" l="1"/>
  <c r="H55" i="10" s="1"/>
  <c r="G27" i="1" s="1"/>
  <c r="G26" i="1"/>
  <c r="V229" i="3"/>
  <c r="I54" i="10"/>
  <c r="I55" i="10" s="1"/>
  <c r="G31" i="1" l="1"/>
</calcChain>
</file>

<file path=xl/comments1.xml><?xml version="1.0" encoding="utf-8"?>
<comments xmlns="http://schemas.openxmlformats.org/spreadsheetml/2006/main">
  <authors>
    <author>BAKARA4</author>
    <author>tamas</author>
    <author>rany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שדה חובה::</t>
        </r>
        <r>
          <rPr>
            <sz val="8"/>
            <color indexed="81"/>
            <rFont val="Tahoma"/>
            <family val="2"/>
          </rPr>
          <t xml:space="preserve">
DD/MM/YYYY</t>
        </r>
      </text>
    </comment>
    <comment ref="A8" authorId="1">
      <text>
        <r>
          <rPr>
            <b/>
            <sz val="8"/>
            <color indexed="81"/>
            <rFont val="Tahoma"/>
            <family val="2"/>
          </rPr>
          <t>חובה למלא את כל השדות תחת סעיף פרטים כלליים</t>
        </r>
      </text>
    </comment>
    <comment ref="A21" authorId="1">
      <text>
        <r>
          <rPr>
            <sz val="8"/>
            <color indexed="81"/>
            <rFont val="Tahoma"/>
            <family val="2"/>
          </rPr>
          <t>בחירה מהרשימה (ע"י לחיצה על החץ מצד שמאל)</t>
        </r>
      </text>
    </comment>
    <comment ref="C21" authorId="0">
      <text>
        <r>
          <rPr>
            <sz val="8"/>
            <color indexed="81"/>
            <rFont val="Tahoma"/>
            <family val="2"/>
          </rPr>
          <t>בחירה מהרשימה (ע"י לחיצה על החץ מצד שמאל)</t>
        </r>
      </text>
    </comment>
    <comment ref="D21" authorId="0">
      <text>
        <r>
          <rPr>
            <sz val="8"/>
            <color indexed="81"/>
            <rFont val="Tahoma"/>
            <family val="2"/>
          </rPr>
          <t>בחירה מהרשימה (ע"י לחיצה על החץ מצד שמאל)</t>
        </r>
      </text>
    </comment>
    <comment ref="E21" authorId="1">
      <text>
        <r>
          <rPr>
            <sz val="8"/>
            <color indexed="81"/>
            <rFont val="Tahoma"/>
            <family val="2"/>
          </rPr>
          <t>בחירה מהרשימה (ע"י לחיצה על החץ מצד שמאל)</t>
        </r>
      </text>
    </comment>
    <comment ref="F21" authorId="1">
      <text>
        <r>
          <rPr>
            <sz val="8"/>
            <color indexed="81"/>
            <rFont val="Tahoma"/>
            <family val="2"/>
          </rPr>
          <t>בחירה מהרשימה (ע"י לחיצה על החץ מצד שמאל)</t>
        </r>
      </text>
    </comment>
    <comment ref="F31" authorId="2">
      <text>
        <r>
          <rPr>
            <sz val="8"/>
            <color indexed="81"/>
            <rFont val="Tahoma"/>
            <family val="2"/>
          </rPr>
          <t xml:space="preserve">יש להזין בכל הגליונות את התקציב המאושר לכל סעיף, גם אם אין דיווח בגינו בדו"ח זה. סה"כ התקציב המאושר בכל הגליונות צריך להשתוות לתקציב המאושר בכתב האישור כמוזן בשורה 17
 </t>
        </r>
      </text>
    </comment>
  </commentList>
</comments>
</file>

<file path=xl/comments2.xml><?xml version="1.0" encoding="utf-8"?>
<comments xmlns="http://schemas.openxmlformats.org/spreadsheetml/2006/main">
  <authors>
    <author>rany</author>
    <author>madan</author>
  </authors>
  <commentList>
    <comment ref="D3" authorId="0">
      <text>
        <r>
          <rPr>
            <sz val="8"/>
            <color indexed="81"/>
            <rFont val="Tahoma"/>
            <family val="2"/>
          </rPr>
          <t xml:space="preserve">יש לבחור קוד מתאים:
קוד 1= רגיל
קוד 2=  עובד חב' כ"א/ חליף כ"א
קוד 3= מנכ"ל
קוד 4= מנכ"ל בחברה שכל עיסוקה מו"פ.
קוד 5= איש סגל אקדמי בשנת שבתון
קוד 6= איש סגל אקדמי
קוד 7= סטודנט בעל מלגה
ביאורים ניתן למצוא בטבלה בתחתית הגליון
</t>
        </r>
      </text>
    </comment>
    <comment ref="C231" authorId="1">
      <text>
        <r>
          <rPr>
            <b/>
            <sz val="8"/>
            <color indexed="81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>
  <authors>
    <author>rany</author>
  </authors>
  <commentList>
    <comment ref="C2" authorId="0">
      <text>
        <r>
          <rPr>
            <sz val="8"/>
            <color indexed="81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4.xml><?xml version="1.0" encoding="utf-8"?>
<comments xmlns="http://schemas.openxmlformats.org/spreadsheetml/2006/main">
  <authors>
    <author>rany</author>
  </authors>
  <commentList>
    <comment ref="E1" authorId="0">
      <text>
        <r>
          <rPr>
            <sz val="8"/>
            <color indexed="81"/>
            <rFont val="Tahoma"/>
            <family val="2"/>
          </rPr>
          <t>עפ"י נתוני תחילת וסיום המו"פ כפי שנקבע בכתב האישור ומוזן בעמוד הפרטים הכלליים וריכוז הוצאות</t>
        </r>
      </text>
    </comment>
    <comment ref="H1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J1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E2" authorId="0">
      <text>
        <r>
          <rPr>
            <sz val="8"/>
            <color indexed="81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5.xml><?xml version="1.0" encoding="utf-8"?>
<comments xmlns="http://schemas.openxmlformats.org/spreadsheetml/2006/main">
  <authors>
    <author>rany</author>
  </authors>
  <commentList>
    <comment ref="C2" authorId="0">
      <text>
        <r>
          <rPr>
            <sz val="8"/>
            <color indexed="81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77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E77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6.xml><?xml version="1.0" encoding="utf-8"?>
<comments xmlns="http://schemas.openxmlformats.org/spreadsheetml/2006/main">
  <authors>
    <author>rany</author>
  </authors>
  <commentList>
    <comment ref="C2" authorId="0">
      <text>
        <r>
          <rPr>
            <sz val="8"/>
            <color indexed="81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</t>
        </r>
        <r>
          <rPr>
            <b/>
            <sz val="8"/>
            <color indexed="81"/>
            <rFont val="Tahoma"/>
            <family val="2"/>
          </rPr>
          <t>.</t>
        </r>
      </text>
    </comment>
    <comment ref="C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F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comments7.xml><?xml version="1.0" encoding="utf-8"?>
<comments xmlns="http://schemas.openxmlformats.org/spreadsheetml/2006/main">
  <authors>
    <author>rany</author>
  </authors>
  <commentList>
    <comment ref="C2" authorId="0">
      <text>
        <r>
          <rPr>
            <sz val="8"/>
            <color indexed="81"/>
            <rFont val="Tahoma"/>
            <family val="2"/>
          </rPr>
          <t>הקשה על תא לרישום סכום תפנה אותך לטבלה מקושרת בה יש לפרט את החשבוניות והסכומים הרלבנטים לסעיף.
הקשה על כותרת טבלת העזר תחזיר את הסמן חזרה לתא עם הסכום המצטבר.</t>
        </r>
      </text>
    </comment>
    <comment ref="C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  <comment ref="E62" authorId="0">
      <text>
        <r>
          <rPr>
            <sz val="8"/>
            <color indexed="81"/>
            <rFont val="Tahoma"/>
            <family val="2"/>
          </rPr>
          <t>כפי שנקבע בכתב האישור ומוזן בעמוד הפרטים הכלליים וריכוז הוצאות</t>
        </r>
      </text>
    </comment>
  </commentList>
</comments>
</file>

<file path=xl/sharedStrings.xml><?xml version="1.0" encoding="utf-8"?>
<sst xmlns="http://schemas.openxmlformats.org/spreadsheetml/2006/main" count="3904" uniqueCount="197">
  <si>
    <t xml:space="preserve">מס' </t>
  </si>
  <si>
    <t>סוג ההוצאה</t>
  </si>
  <si>
    <t>שכר ותקורה</t>
  </si>
  <si>
    <t>קבלני משנה ויועצים</t>
  </si>
  <si>
    <t>שונות</t>
  </si>
  <si>
    <t>סה"כ</t>
  </si>
  <si>
    <t>מס' סידורי</t>
  </si>
  <si>
    <t>סוג החומרים</t>
  </si>
  <si>
    <t>תקציב מקורי</t>
  </si>
  <si>
    <t>מס'  סידורי</t>
  </si>
  <si>
    <t>הסכום שדווח עד לדוח זה</t>
  </si>
  <si>
    <t>טלפון איש הקשר</t>
  </si>
  <si>
    <t>מיקוד</t>
  </si>
  <si>
    <t>ישוב</t>
  </si>
  <si>
    <t>מספר</t>
  </si>
  <si>
    <t xml:space="preserve"> </t>
  </si>
  <si>
    <t>שם החברה</t>
  </si>
  <si>
    <t>תואר ותפקיד במחקר</t>
  </si>
  <si>
    <t>קוד שכר</t>
  </si>
  <si>
    <t>תיאור</t>
  </si>
  <si>
    <t>רגיל</t>
  </si>
  <si>
    <t xml:space="preserve">סכום </t>
  </si>
  <si>
    <t>מס' סד'</t>
  </si>
  <si>
    <t>סה"כ הוצאות שדווחו עד לדו"ח זה</t>
  </si>
  <si>
    <t xml:space="preserve">חותמת חברה </t>
  </si>
  <si>
    <t xml:space="preserve">שם וחתימת מנהל הכספים </t>
  </si>
  <si>
    <t>שם וחתימת מנהל המחקר</t>
  </si>
  <si>
    <t>מס'  סידורי (המשך)</t>
  </si>
  <si>
    <t>רבעון ראשון</t>
  </si>
  <si>
    <t>רבעון שני</t>
  </si>
  <si>
    <t>רבעון שלישי</t>
  </si>
  <si>
    <t>רבעון רביעי</t>
  </si>
  <si>
    <t>אחר</t>
  </si>
  <si>
    <t>מחודש:</t>
  </si>
  <si>
    <t>עד חודש:</t>
  </si>
  <si>
    <t>נכון לתאריך :</t>
  </si>
  <si>
    <t>נוהל מס':</t>
  </si>
  <si>
    <t>נספח א'</t>
  </si>
  <si>
    <t>200-03</t>
  </si>
  <si>
    <t>שם</t>
  </si>
  <si>
    <t>שם קבלן משנה</t>
  </si>
  <si>
    <t>תאריך תשלום</t>
  </si>
  <si>
    <t>מהות עבודה</t>
  </si>
  <si>
    <t>הסכום לדו"ח זה לכל מהות עבודה</t>
  </si>
  <si>
    <t>שם מבצע</t>
  </si>
  <si>
    <t>איש סגל אקדמי</t>
  </si>
  <si>
    <t>נימוק לשינוי</t>
  </si>
  <si>
    <t>סכום מאושר לאחר בדיקת מנהח"ש</t>
  </si>
  <si>
    <t>בדיקת מנהל חשבונות מדע"ר</t>
  </si>
  <si>
    <t>תקופת הדו"ח:</t>
  </si>
  <si>
    <t>תחילת מו"פ:</t>
  </si>
  <si>
    <t>סיום מו"פ:</t>
  </si>
  <si>
    <t>מספר ברשם החברות</t>
  </si>
  <si>
    <t>כתובת החברה: רחוב</t>
  </si>
  <si>
    <t>סטודנט בעל מלגה</t>
  </si>
  <si>
    <t>הסכום עד לדו"ח זה לכל מהות עבודה</t>
  </si>
  <si>
    <t>הסכום שדווח עד לדו"ח זה</t>
  </si>
  <si>
    <t>סה"כ השתתפות המדינה בש"ח (מענק)</t>
  </si>
  <si>
    <t xml:space="preserve">ציוד ופחת </t>
  </si>
  <si>
    <t xml:space="preserve">חודש ראשון </t>
  </si>
  <si>
    <t>חלקיות משרה</t>
  </si>
  <si>
    <t>חודש שני</t>
  </si>
  <si>
    <t>חודש שלישי</t>
  </si>
  <si>
    <t>סעיף כח אדם - שכר</t>
  </si>
  <si>
    <t>תיק:</t>
  </si>
  <si>
    <t>חברה:</t>
  </si>
  <si>
    <t>תאריך דו"ח:</t>
  </si>
  <si>
    <t>תקציב פחת מקורי</t>
  </si>
  <si>
    <t>מנהל חשבונות מדען ראשי</t>
  </si>
  <si>
    <t>מידע משלים לעובד</t>
  </si>
  <si>
    <t>סעיף חומרים וציוד מתכלה</t>
  </si>
  <si>
    <t>תאריך:</t>
  </si>
  <si>
    <t>סעיף קבלני משנה</t>
  </si>
  <si>
    <t>סעיף ציוד</t>
  </si>
  <si>
    <t>סה"כ משכורות + תקורה:</t>
  </si>
  <si>
    <t>סה"כ משכורות:</t>
  </si>
  <si>
    <t>תקורה לשכר:</t>
  </si>
  <si>
    <t>שנות אדם בדו"ח זה:</t>
  </si>
  <si>
    <t>סעיף שונות ופטנטים</t>
  </si>
  <si>
    <t>מס' חומר</t>
  </si>
  <si>
    <t xml:space="preserve">סה"כ הוצאות מצטבר </t>
  </si>
  <si>
    <t>חודשי מו"פ - כתב אישור:</t>
  </si>
  <si>
    <t xml:space="preserve">סה"כ הוצאות בדו"ח זה </t>
  </si>
  <si>
    <t>הסכום המדווח בדו"ח זה</t>
  </si>
  <si>
    <t>תאריך רכישה (dd/mm/yyyy)</t>
  </si>
  <si>
    <t xml:space="preserve">מס' חודשי שימוש בדו"ח זה </t>
  </si>
  <si>
    <t>הפחת שדווח עד לדוח זה</t>
  </si>
  <si>
    <t>עלות הציוד</t>
  </si>
  <si>
    <t>נימוק לשינוי ולהורדות שכר</t>
  </si>
  <si>
    <t>תקופת מו"פ בכתב האישור</t>
  </si>
  <si>
    <t>מצטבר מתחילת התקופה כולל דו"ח זה</t>
  </si>
  <si>
    <r>
      <t>סה"כ מוגבל בתקרות ו</t>
    </r>
    <r>
      <rPr>
        <b/>
        <u/>
        <sz val="10"/>
        <rFont val="David"/>
        <family val="2"/>
        <charset val="177"/>
      </rPr>
      <t>ניתן</t>
    </r>
    <r>
      <rPr>
        <b/>
        <sz val="10"/>
        <rFont val="David"/>
        <family val="2"/>
        <charset val="177"/>
      </rPr>
      <t xml:space="preserve"> לאישור בדו"ח זה</t>
    </r>
  </si>
  <si>
    <t>סה"כ הוצאות לא מוכרות</t>
  </si>
  <si>
    <t>תאריך רכישה</t>
  </si>
  <si>
    <t>פרטי העובד (הקשה על התא תפנה אותך לצפיה בטבלת קודי שכר)</t>
  </si>
  <si>
    <t>טבלת קודי שכר (הקשה על תא זה תחזיר אותך לראשית הטבלה)</t>
  </si>
  <si>
    <t>בדיקת מגבלה ביחס לדיווחים קודמים ועפ"י אישור מנהח"ש לעובד:</t>
  </si>
  <si>
    <r>
      <t xml:space="preserve">ריכוז ההוצאות </t>
    </r>
    <r>
      <rPr>
        <sz val="12"/>
        <rFont val="David"/>
        <family val="2"/>
        <charset val="177"/>
      </rPr>
      <t>(נקלט אוטומטית מתוך הגליונות)</t>
    </r>
  </si>
  <si>
    <t>סכום מאושר לאחר בדיקת מנהל חשבונות מדען ראשי</t>
  </si>
  <si>
    <t>פרטים כלליים</t>
  </si>
  <si>
    <t>רכישת חומרים חריגה, האם למעלה מ-10% מהחומר נרכשו בחודש האחרון למו"פ:</t>
  </si>
  <si>
    <t>תקציב מקורי לעובד</t>
  </si>
  <si>
    <t>תקציב מקורי המאושר עבור מהות עבודה</t>
  </si>
  <si>
    <t>מצטבר מוגבל בתקרות מתחילת התקופה כולל דו"ח זה</t>
  </si>
  <si>
    <t>סוג הציוד</t>
  </si>
  <si>
    <t xml:space="preserve">סה"כ התקציב המאושר בש"ח </t>
  </si>
  <si>
    <t>סה"כ התקציב המאושר בש"ח (כמפורט בסעיפי התקציב)</t>
  </si>
  <si>
    <t>סה"כ דיווחים קודמים (מוגבל בתקרות)</t>
  </si>
  <si>
    <t xml:space="preserve">אחוז השימוש בציוד בתיק </t>
  </si>
  <si>
    <t>נושא המחקר</t>
  </si>
  <si>
    <t>נתונים לדו"ח זה</t>
  </si>
  <si>
    <t>תקף מתאריך:</t>
  </si>
  <si>
    <t>E-MAIL</t>
  </si>
  <si>
    <t>פקס חברה</t>
  </si>
  <si>
    <t>טלפון חברה</t>
  </si>
  <si>
    <t>החודשים המדווחים בדו"ח זה</t>
  </si>
  <si>
    <t xml:space="preserve">xv"f </t>
  </si>
  <si>
    <t>סה"כ הוצאות לא מאושרות</t>
  </si>
  <si>
    <t>שכר מוגבל בתקרה</t>
  </si>
  <si>
    <t xml:space="preserve">חישוב תקרה על פי אחוז תעסוקה </t>
  </si>
  <si>
    <t>זמן מושקע בדף תקציב:</t>
  </si>
  <si>
    <t>מס' חודשי שימוש מאושרים ע"י מנהל חשבונות</t>
  </si>
  <si>
    <t>הערה אוטומטית</t>
  </si>
  <si>
    <t>סכום מומלץ לאחר תיקון חודשי שימוש מאושרים</t>
  </si>
  <si>
    <t xml:space="preserve">שכר </t>
  </si>
  <si>
    <t xml:space="preserve">עלויות סוציאליות </t>
  </si>
  <si>
    <t>סה"כ בדו"ח זה</t>
  </si>
  <si>
    <t>אחוז תעסוקה במו"פ</t>
  </si>
  <si>
    <t>הסכום המדווח בדו"ח זה (מוגבל בתקרות)</t>
  </si>
  <si>
    <t>דיווח החברה בגין עלות השכר במו"פ</t>
  </si>
  <si>
    <t>הצהרה:</t>
  </si>
  <si>
    <t xml:space="preserve">2. הננו מצהירים כי בגין ההוצאות שנכללו בסעיף קבלני משנה, הוגשו חשבוניות מס של קבלני המשנה וכולן שולמו בתקופת דו"ח זה. </t>
  </si>
  <si>
    <t>תקרת שכר+סוציאליות (אין מיגבלה בהזנת הנתונים)</t>
  </si>
  <si>
    <t>תקרת אחוז התעסוקה במו"פ (ההזנה מוגבלת לתיקרות)</t>
  </si>
  <si>
    <t>עובד חברת כ"א/חליף כ"א</t>
  </si>
  <si>
    <t>מנכ"ל</t>
  </si>
  <si>
    <t>מנכ"ל חברת מו"פ</t>
  </si>
  <si>
    <t>איש סגל אקדמי בשבתון</t>
  </si>
  <si>
    <t>סכום מאושר לאחר בדיקת מנהח"ש ובניכוי אחוז העסקה נמוך</t>
  </si>
  <si>
    <t>הסכום שבוטל בגין אחוז העסקה נמוך</t>
  </si>
  <si>
    <t>דיווח כספי ביניים :</t>
  </si>
  <si>
    <t>מו"פ רגיל</t>
  </si>
  <si>
    <t>נופר</t>
  </si>
  <si>
    <t>איגוד משתמשים</t>
  </si>
  <si>
    <t xml:space="preserve">תקורה </t>
  </si>
  <si>
    <t>מגנטון תעשייה</t>
  </si>
  <si>
    <t>מגנטון אקדמיה</t>
  </si>
  <si>
    <t>חומרים ציוד מתכלה (וציוד יעודי למגנ"ט)</t>
  </si>
  <si>
    <t>מו"פ עסקי בחקלאות</t>
  </si>
  <si>
    <t>תוכנית</t>
  </si>
  <si>
    <t>סוג הציוד הייעודי</t>
  </si>
  <si>
    <t>ציוד יעודי: בשימוש במאגדים ואיגודי משתמשים בלבד</t>
  </si>
  <si>
    <t>קוד נבחר:</t>
  </si>
  <si>
    <t>מאגד תעשייה</t>
  </si>
  <si>
    <t>מאגד אקדמיה</t>
  </si>
  <si>
    <t>ציוד יעודי</t>
  </si>
  <si>
    <t>תקורה על חומרים</t>
  </si>
  <si>
    <t>10=זכאי תקורת חומרים</t>
  </si>
  <si>
    <t>20=זכאי ציוד יעודי</t>
  </si>
  <si>
    <t>קודים 0,3,4</t>
  </si>
  <si>
    <t>קודים 0,2</t>
  </si>
  <si>
    <t>סה"כ מוגבל בתקרות וניתן לאישור בדו"ח זה</t>
  </si>
  <si>
    <t>קוד</t>
  </si>
  <si>
    <t>מכוני מחקר</t>
  </si>
  <si>
    <t>כ"א</t>
  </si>
  <si>
    <t>V</t>
  </si>
  <si>
    <t>כ"א תקורה</t>
  </si>
  <si>
    <t>--</t>
  </si>
  <si>
    <t>חומרים</t>
  </si>
  <si>
    <t>חומרים תקורה</t>
  </si>
  <si>
    <t>קב"מ</t>
  </si>
  <si>
    <t>ציוד</t>
  </si>
  <si>
    <t>רבעון:</t>
  </si>
  <si>
    <t xml:space="preserve">1. הננו מצהירים כי דו"ח זה תואם את הרשום בספרי החשבונות שלנו, וכי ההוצאות דלעיל הוצאו אך ורק בגין המחקר הנדון על בסיס מזומן בלבד. </t>
  </si>
  <si>
    <t>לאיש סגל אקדמי התקרה מושתתת על חלקיות המישרה ולא על אחוז התעסוקה במו"פ</t>
  </si>
  <si>
    <t>באיגוד משתמשים יש לדווח על שליש (33.3%) בלבד מעלות הציוד מידי שנה.</t>
  </si>
  <si>
    <t>רבעון ראשון מתוקן</t>
  </si>
  <si>
    <t>רבעון שני מתוקן</t>
  </si>
  <si>
    <t xml:space="preserve">רבעון שלישי מתוקן </t>
  </si>
  <si>
    <t>רבעון רביעי מתוקן</t>
  </si>
  <si>
    <t>גרסה 1/2008</t>
  </si>
  <si>
    <t>תאריך היווצרות ההוצאה (רכישה/כניסה)</t>
  </si>
  <si>
    <t>תאריך היווצרות ההוצאה (מתן השירות)</t>
  </si>
  <si>
    <t>לא</t>
  </si>
  <si>
    <t>כן</t>
  </si>
  <si>
    <t xml:space="preserve">פחת מסך העלות לתקופת כתב אישור </t>
  </si>
  <si>
    <t>תושב חוזר</t>
  </si>
  <si>
    <t>מימ"ד</t>
  </si>
  <si>
    <t>מימד</t>
  </si>
  <si>
    <t>גרסה:  1/2015</t>
  </si>
  <si>
    <t>עובד בתוכנית "אתגר"</t>
  </si>
  <si>
    <t>לכבוד הרשות הלאומית לחדשנות טכנולוגית, מח' תקצוב ותשלומים,  רח' הירדן 4 קרית שדה התעופה</t>
  </si>
  <si>
    <t xml:space="preserve">מס' התיק </t>
  </si>
  <si>
    <t xml:space="preserve">שם איש קשר </t>
  </si>
  <si>
    <t>יש לשלוח את הגליון המלא לדוא"ל : Tashlumim@innovationisrael.org.il</t>
  </si>
  <si>
    <t>(הוראות התשלום שיוכנו בגין דו"ח זה, יועברו לגזברות רשות החדשנות רק לאחר קבלת עמוד זה חתום בכתובת המייל של תשלומים)</t>
  </si>
  <si>
    <t>קישור לאתר רשות החדשנות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</si>
</sst>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64" formatCode="[&lt;=9999999][$-1000000]###\-####;[$-1000000]\(###\)\ ###\-####"/>
    <numFmt numFmtId="165" formatCode="mm/yy"/>
    <numFmt numFmtId="166" formatCode="[$-1010000]m/d/yyyy;@"/>
    <numFmt numFmtId="167" formatCode="0.0%"/>
    <numFmt numFmtId="168" formatCode="mm/yyyy"/>
    <numFmt numFmtId="169" formatCode="#,##0_ ;[Red]\-#,##0\ "/>
    <numFmt numFmtId="170" formatCode="#,##0.00_ ;[Red]\-#,##0.00\ "/>
  </numFmts>
  <fonts count="33" x14ac:knownFonts="1">
    <font>
      <sz val="10"/>
      <name val="Arial"/>
      <charset val="177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sz val="8"/>
      <name val="Arial"/>
      <family val="2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David"/>
      <family val="2"/>
      <charset val="177"/>
    </font>
    <font>
      <b/>
      <sz val="16"/>
      <name val="David"/>
      <family val="2"/>
      <charset val="177"/>
    </font>
    <font>
      <sz val="9"/>
      <name val="David"/>
      <family val="2"/>
      <charset val="177"/>
    </font>
    <font>
      <u/>
      <sz val="10"/>
      <color indexed="12"/>
      <name val="David"/>
      <family val="2"/>
      <charset val="177"/>
    </font>
    <font>
      <b/>
      <sz val="14"/>
      <name val="Aharoni"/>
      <charset val="177"/>
    </font>
    <font>
      <sz val="14"/>
      <name val="Aharoni"/>
      <charset val="177"/>
    </font>
    <font>
      <sz val="10"/>
      <name val="Aharoni"/>
      <charset val="177"/>
    </font>
    <font>
      <b/>
      <sz val="16"/>
      <name val="Aharoni"/>
      <charset val="177"/>
    </font>
    <font>
      <b/>
      <sz val="11"/>
      <name val="Aharoni"/>
      <charset val="177"/>
    </font>
    <font>
      <b/>
      <sz val="11"/>
      <name val="David"/>
      <family val="2"/>
      <charset val="177"/>
    </font>
    <font>
      <b/>
      <u/>
      <sz val="10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b/>
      <sz val="12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b/>
      <sz val="13"/>
      <name val="David"/>
      <family val="2"/>
      <charset val="177"/>
    </font>
    <font>
      <b/>
      <u/>
      <sz val="22"/>
      <name val="Aharoni"/>
      <charset val="177"/>
    </font>
    <font>
      <b/>
      <sz val="10"/>
      <name val="Arial"/>
      <family val="2"/>
    </font>
    <font>
      <b/>
      <sz val="10"/>
      <color indexed="57"/>
      <name val="David"/>
      <family val="2"/>
      <charset val="177"/>
    </font>
    <font>
      <b/>
      <u/>
      <sz val="12"/>
      <name val="David"/>
      <family val="2"/>
      <charset val="177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9"/>
      </patternFill>
    </fill>
    <fill>
      <patternFill patternType="solid">
        <fgColor indexed="40"/>
        <bgColor indexed="64"/>
      </patternFill>
    </fill>
    <fill>
      <patternFill patternType="gray0625">
        <bgColor indexed="4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481">
    <xf numFmtId="0" fontId="0" fillId="0" borderId="0" xfId="0"/>
    <xf numFmtId="3" fontId="8" fillId="0" borderId="0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Protection="1"/>
    <xf numFmtId="0" fontId="9" fillId="0" borderId="0" xfId="0" applyFont="1" applyProtection="1"/>
    <xf numFmtId="0" fontId="9" fillId="0" borderId="0" xfId="0" applyFont="1" applyFill="1" applyProtection="1"/>
    <xf numFmtId="14" fontId="3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65" fontId="9" fillId="0" borderId="0" xfId="0" applyNumberFormat="1" applyFont="1" applyProtection="1"/>
    <xf numFmtId="0" fontId="8" fillId="0" borderId="0" xfId="0" applyFont="1" applyFill="1" applyBorder="1" applyAlignment="1" applyProtection="1">
      <alignment horizontal="center" wrapText="1" readingOrder="2"/>
    </xf>
    <xf numFmtId="0" fontId="9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 wrapText="1" readingOrder="2"/>
    </xf>
    <xf numFmtId="0" fontId="3" fillId="0" borderId="0" xfId="0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right" vertical="top" wrapText="1" readingOrder="2"/>
    </xf>
    <xf numFmtId="0" fontId="5" fillId="0" borderId="0" xfId="0" applyFont="1" applyFill="1" applyBorder="1" applyAlignment="1" applyProtection="1">
      <alignment horizontal="center" vertical="top" wrapText="1" readingOrder="2"/>
    </xf>
    <xf numFmtId="0" fontId="5" fillId="0" borderId="0" xfId="0" applyFont="1" applyFill="1" applyBorder="1" applyAlignment="1" applyProtection="1">
      <alignment vertical="top" wrapText="1" readingOrder="2"/>
    </xf>
    <xf numFmtId="0" fontId="9" fillId="0" borderId="0" xfId="0" applyFont="1" applyFill="1" applyAlignment="1" applyProtection="1">
      <alignment horizontal="right" wrapText="1"/>
    </xf>
    <xf numFmtId="0" fontId="9" fillId="0" borderId="0" xfId="0" applyFont="1" applyBorder="1" applyAlignment="1" applyProtection="1">
      <alignment vertical="center" wrapText="1" readingOrder="2"/>
    </xf>
    <xf numFmtId="0" fontId="19" fillId="0" borderId="0" xfId="0" applyFont="1" applyProtection="1"/>
    <xf numFmtId="0" fontId="7" fillId="2" borderId="1" xfId="0" applyFont="1" applyFill="1" applyBorder="1" applyAlignment="1" applyProtection="1">
      <alignment horizontal="center" wrapText="1" readingOrder="2"/>
    </xf>
    <xf numFmtId="0" fontId="7" fillId="3" borderId="2" xfId="0" applyFont="1" applyFill="1" applyBorder="1" applyAlignment="1" applyProtection="1">
      <alignment horizontal="center" wrapText="1" readingOrder="2"/>
    </xf>
    <xf numFmtId="0" fontId="7" fillId="3" borderId="3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center"/>
    </xf>
    <xf numFmtId="3" fontId="16" fillId="0" borderId="2" xfId="3" quotePrefix="1" applyNumberFormat="1" applyFont="1" applyBorder="1" applyAlignment="1" applyProtection="1">
      <alignment horizontal="center" vertical="center"/>
    </xf>
    <xf numFmtId="3" fontId="9" fillId="2" borderId="2" xfId="0" applyNumberFormat="1" applyFont="1" applyFill="1" applyBorder="1" applyAlignment="1" applyProtection="1">
      <alignment horizontal="center" vertical="center" wrapText="1" readingOrder="2"/>
    </xf>
    <xf numFmtId="0" fontId="9" fillId="0" borderId="0" xfId="0" applyFont="1" applyAlignment="1" applyProtection="1">
      <alignment horizontal="right"/>
    </xf>
    <xf numFmtId="0" fontId="7" fillId="4" borderId="4" xfId="0" applyFont="1" applyFill="1" applyBorder="1" applyAlignment="1" applyProtection="1">
      <alignment horizontal="center" wrapText="1" readingOrder="2"/>
    </xf>
    <xf numFmtId="0" fontId="7" fillId="4" borderId="5" xfId="0" applyFont="1" applyFill="1" applyBorder="1" applyAlignment="1" applyProtection="1">
      <alignment horizontal="center" wrapText="1" readingOrder="2"/>
    </xf>
    <xf numFmtId="0" fontId="7" fillId="4" borderId="6" xfId="0" applyFont="1" applyFill="1" applyBorder="1" applyAlignment="1" applyProtection="1">
      <alignment horizontal="center" wrapText="1" readingOrder="2"/>
    </xf>
    <xf numFmtId="0" fontId="16" fillId="4" borderId="7" xfId="3" applyFont="1" applyFill="1" applyBorder="1" applyAlignment="1" applyProtection="1">
      <alignment horizontal="center" wrapText="1" readingOrder="2"/>
    </xf>
    <xf numFmtId="0" fontId="7" fillId="4" borderId="7" xfId="0" applyFont="1" applyFill="1" applyBorder="1" applyAlignment="1" applyProtection="1">
      <alignment horizontal="center" wrapText="1" readingOrder="2"/>
    </xf>
    <xf numFmtId="0" fontId="9" fillId="0" borderId="2" xfId="0" applyFont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2" borderId="8" xfId="0" applyFont="1" applyFill="1" applyBorder="1" applyProtection="1"/>
    <xf numFmtId="0" fontId="9" fillId="2" borderId="9" xfId="0" applyFont="1" applyFill="1" applyBorder="1" applyProtection="1"/>
    <xf numFmtId="0" fontId="9" fillId="2" borderId="10" xfId="0" applyFont="1" applyFill="1" applyBorder="1" applyProtection="1"/>
    <xf numFmtId="0" fontId="9" fillId="2" borderId="11" xfId="0" applyFont="1" applyFill="1" applyBorder="1" applyProtection="1"/>
    <xf numFmtId="3" fontId="9" fillId="2" borderId="12" xfId="0" applyNumberFormat="1" applyFont="1" applyFill="1" applyBorder="1" applyProtection="1"/>
    <xf numFmtId="0" fontId="9" fillId="0" borderId="0" xfId="0" applyFont="1" applyBorder="1" applyProtection="1"/>
    <xf numFmtId="0" fontId="9" fillId="0" borderId="2" xfId="0" applyFont="1" applyFill="1" applyBorder="1" applyAlignment="1" applyProtection="1">
      <alignment horizontal="center"/>
    </xf>
    <xf numFmtId="166" fontId="9" fillId="2" borderId="10" xfId="0" applyNumberFormat="1" applyFont="1" applyFill="1" applyBorder="1" applyProtection="1"/>
    <xf numFmtId="166" fontId="9" fillId="0" borderId="0" xfId="0" applyNumberFormat="1" applyFont="1" applyProtection="1"/>
    <xf numFmtId="169" fontId="9" fillId="0" borderId="0" xfId="0" applyNumberFormat="1" applyFont="1" applyProtection="1"/>
    <xf numFmtId="0" fontId="18" fillId="0" borderId="0" xfId="0" applyFont="1" applyBorder="1" applyProtection="1"/>
    <xf numFmtId="0" fontId="9" fillId="6" borderId="0" xfId="0" applyFont="1" applyFill="1" applyProtection="1"/>
    <xf numFmtId="0" fontId="7" fillId="2" borderId="2" xfId="0" applyFont="1" applyFill="1" applyBorder="1" applyAlignment="1" applyProtection="1">
      <alignment horizontal="center" wrapText="1" readingOrder="2"/>
    </xf>
    <xf numFmtId="0" fontId="9" fillId="6" borderId="0" xfId="0" applyFont="1" applyFill="1" applyAlignment="1" applyProtection="1">
      <alignment horizontal="center"/>
    </xf>
    <xf numFmtId="3" fontId="7" fillId="3" borderId="13" xfId="0" applyNumberFormat="1" applyFont="1" applyFill="1" applyBorder="1" applyAlignment="1" applyProtection="1">
      <alignment horizontal="center" vertical="center" wrapText="1" readingOrder="2"/>
    </xf>
    <xf numFmtId="3" fontId="7" fillId="3" borderId="14" xfId="0" applyNumberFormat="1" applyFont="1" applyFill="1" applyBorder="1" applyAlignment="1" applyProtection="1">
      <alignment horizontal="center" vertical="center" wrapText="1" readingOrder="2"/>
    </xf>
    <xf numFmtId="0" fontId="9" fillId="6" borderId="0" xfId="0" applyFont="1" applyFill="1" applyAlignment="1" applyProtection="1">
      <alignment vertical="center"/>
    </xf>
    <xf numFmtId="3" fontId="7" fillId="3" borderId="15" xfId="0" applyNumberFormat="1" applyFont="1" applyFill="1" applyBorder="1" applyAlignment="1" applyProtection="1">
      <alignment horizontal="center" vertical="center" wrapText="1" readingOrder="2"/>
    </xf>
    <xf numFmtId="3" fontId="7" fillId="3" borderId="9" xfId="0" applyNumberFormat="1" applyFont="1" applyFill="1" applyBorder="1" applyAlignment="1" applyProtection="1">
      <alignment horizontal="center" vertical="center" wrapText="1" readingOrder="2"/>
    </xf>
    <xf numFmtId="3" fontId="7" fillId="3" borderId="16" xfId="0" applyNumberFormat="1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justify" vertical="top" wrapText="1" readingOrder="2"/>
    </xf>
    <xf numFmtId="0" fontId="9" fillId="0" borderId="0" xfId="0" applyFont="1" applyBorder="1" applyAlignment="1" applyProtection="1">
      <alignment horizontal="right"/>
    </xf>
    <xf numFmtId="3" fontId="9" fillId="7" borderId="14" xfId="0" applyNumberFormat="1" applyFont="1" applyFill="1" applyBorder="1" applyAlignment="1" applyProtection="1">
      <alignment horizontal="center" wrapText="1"/>
    </xf>
    <xf numFmtId="2" fontId="9" fillId="7" borderId="16" xfId="0" applyNumberFormat="1" applyFont="1" applyFill="1" applyBorder="1" applyAlignment="1" applyProtection="1">
      <alignment horizontal="center"/>
    </xf>
    <xf numFmtId="0" fontId="10" fillId="4" borderId="7" xfId="3" applyFill="1" applyBorder="1" applyAlignment="1" applyProtection="1">
      <alignment horizontal="center" wrapText="1" readingOrder="2"/>
    </xf>
    <xf numFmtId="0" fontId="3" fillId="0" borderId="0" xfId="0" applyFont="1" applyFill="1" applyBorder="1" applyAlignment="1" applyProtection="1">
      <alignment horizontal="center" wrapText="1"/>
    </xf>
    <xf numFmtId="0" fontId="9" fillId="0" borderId="0" xfId="0" applyFont="1" applyAlignment="1" applyProtection="1"/>
    <xf numFmtId="169" fontId="7" fillId="3" borderId="15" xfId="0" applyNumberFormat="1" applyFont="1" applyFill="1" applyBorder="1" applyAlignment="1" applyProtection="1">
      <alignment horizontal="center" vertical="center" wrapText="1"/>
    </xf>
    <xf numFmtId="169" fontId="7" fillId="3" borderId="9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 readingOrder="2"/>
    </xf>
    <xf numFmtId="3" fontId="7" fillId="3" borderId="18" xfId="0" applyNumberFormat="1" applyFont="1" applyFill="1" applyBorder="1" applyAlignment="1" applyProtection="1">
      <alignment horizontal="center" vertical="center" wrapText="1" readingOrder="2"/>
    </xf>
    <xf numFmtId="3" fontId="7" fillId="3" borderId="19" xfId="0" applyNumberFormat="1" applyFont="1" applyFill="1" applyBorder="1" applyAlignment="1" applyProtection="1">
      <alignment horizontal="center" vertical="center" wrapText="1" readingOrder="2"/>
    </xf>
    <xf numFmtId="3" fontId="9" fillId="7" borderId="16" xfId="0" applyNumberFormat="1" applyFont="1" applyFill="1" applyBorder="1" applyAlignment="1" applyProtection="1">
      <alignment horizontal="center"/>
    </xf>
    <xf numFmtId="3" fontId="9" fillId="3" borderId="2" xfId="0" applyNumberFormat="1" applyFont="1" applyFill="1" applyBorder="1" applyAlignment="1" applyProtection="1">
      <alignment horizontal="center" vertical="center" wrapText="1" readingOrder="2"/>
    </xf>
    <xf numFmtId="169" fontId="9" fillId="0" borderId="15" xfId="0" applyNumberFormat="1" applyFont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 wrapText="1" readingOrder="2"/>
    </xf>
    <xf numFmtId="9" fontId="9" fillId="0" borderId="15" xfId="2" applyFont="1" applyBorder="1" applyAlignment="1" applyProtection="1">
      <alignment horizontal="center" vertical="center" wrapText="1" readingOrder="2"/>
    </xf>
    <xf numFmtId="3" fontId="9" fillId="3" borderId="15" xfId="0" applyNumberFormat="1" applyFont="1" applyFill="1" applyBorder="1" applyAlignment="1" applyProtection="1">
      <alignment horizontal="center" vertical="center" wrapText="1" readingOrder="2"/>
    </xf>
    <xf numFmtId="0" fontId="7" fillId="8" borderId="2" xfId="0" applyFont="1" applyFill="1" applyBorder="1" applyAlignment="1" applyProtection="1">
      <alignment horizontal="center" wrapText="1" readingOrder="2"/>
    </xf>
    <xf numFmtId="169" fontId="9" fillId="0" borderId="2" xfId="0" applyNumberFormat="1" applyFont="1" applyBorder="1" applyAlignment="1" applyProtection="1">
      <alignment horizontal="center" vertical="center" wrapText="1" readingOrder="1"/>
    </xf>
    <xf numFmtId="3" fontId="9" fillId="0" borderId="2" xfId="0" applyNumberFormat="1" applyFont="1" applyBorder="1" applyAlignment="1" applyProtection="1">
      <alignment horizontal="right" vertical="center" readingOrder="2"/>
    </xf>
    <xf numFmtId="170" fontId="9" fillId="0" borderId="2" xfId="0" applyNumberFormat="1" applyFont="1" applyBorder="1" applyAlignment="1" applyProtection="1">
      <alignment horizontal="center" vertical="center" wrapText="1" readingOrder="1"/>
    </xf>
    <xf numFmtId="0" fontId="19" fillId="0" borderId="0" xfId="0" applyFont="1" applyAlignment="1" applyProtection="1"/>
    <xf numFmtId="0" fontId="10" fillId="0" borderId="0" xfId="3" applyFill="1" applyAlignment="1" applyProtection="1"/>
    <xf numFmtId="0" fontId="9" fillId="7" borderId="2" xfId="0" applyFont="1" applyFill="1" applyBorder="1" applyAlignment="1" applyProtection="1">
      <alignment horizontal="center" wrapText="1"/>
    </xf>
    <xf numFmtId="167" fontId="9" fillId="0" borderId="0" xfId="0" applyNumberFormat="1" applyFont="1" applyAlignment="1" applyProtection="1">
      <alignment vertical="center"/>
    </xf>
    <xf numFmtId="169" fontId="9" fillId="3" borderId="2" xfId="0" applyNumberFormat="1" applyFont="1" applyFill="1" applyBorder="1" applyAlignment="1" applyProtection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right" vertical="center" readingOrder="2"/>
    </xf>
    <xf numFmtId="3" fontId="7" fillId="3" borderId="2" xfId="0" applyNumberFormat="1" applyFont="1" applyFill="1" applyBorder="1" applyAlignment="1" applyProtection="1">
      <alignment horizontal="center" vertical="center" wrapText="1" readingOrder="2"/>
    </xf>
    <xf numFmtId="169" fontId="7" fillId="3" borderId="2" xfId="0" applyNumberFormat="1" applyFont="1" applyFill="1" applyBorder="1" applyAlignment="1" applyProtection="1">
      <alignment horizontal="center" vertical="center" wrapText="1" readingOrder="1"/>
    </xf>
    <xf numFmtId="169" fontId="9" fillId="3" borderId="2" xfId="0" applyNumberFormat="1" applyFont="1" applyFill="1" applyBorder="1" applyAlignment="1" applyProtection="1">
      <alignment horizontal="center" vertical="center" wrapText="1" readingOrder="1"/>
    </xf>
    <xf numFmtId="3" fontId="9" fillId="3" borderId="2" xfId="0" applyNumberFormat="1" applyFont="1" applyFill="1" applyBorder="1" applyAlignment="1" applyProtection="1">
      <alignment horizontal="right" vertical="center" readingOrder="2"/>
    </xf>
    <xf numFmtId="0" fontId="9" fillId="0" borderId="2" xfId="0" applyFont="1" applyFill="1" applyBorder="1" applyProtection="1"/>
    <xf numFmtId="165" fontId="9" fillId="0" borderId="0" xfId="0" applyNumberFormat="1" applyFont="1" applyFill="1" applyProtection="1"/>
    <xf numFmtId="0" fontId="7" fillId="9" borderId="15" xfId="0" applyFont="1" applyFill="1" applyBorder="1" applyAlignment="1" applyProtection="1">
      <alignment horizontal="center" wrapText="1" readingOrder="2"/>
    </xf>
    <xf numFmtId="0" fontId="13" fillId="9" borderId="2" xfId="0" applyFont="1" applyFill="1" applyBorder="1" applyAlignment="1" applyProtection="1">
      <alignment horizontal="center" wrapText="1" readingOrder="2"/>
    </xf>
    <xf numFmtId="0" fontId="13" fillId="9" borderId="20" xfId="0" applyFont="1" applyFill="1" applyBorder="1" applyAlignment="1" applyProtection="1">
      <alignment horizontal="center" wrapText="1" readingOrder="2"/>
    </xf>
    <xf numFmtId="0" fontId="3" fillId="10" borderId="21" xfId="0" applyFont="1" applyFill="1" applyBorder="1" applyAlignment="1" applyProtection="1">
      <alignment horizontal="center" wrapText="1" readingOrder="2"/>
    </xf>
    <xf numFmtId="0" fontId="14" fillId="10" borderId="22" xfId="0" applyFont="1" applyFill="1" applyBorder="1" applyAlignment="1" applyProtection="1">
      <alignment horizontal="center" wrapText="1" readingOrder="2"/>
    </xf>
    <xf numFmtId="0" fontId="3" fillId="11" borderId="22" xfId="0" applyFont="1" applyFill="1" applyBorder="1" applyAlignment="1" applyProtection="1">
      <alignment horizontal="center" wrapText="1" readingOrder="2"/>
    </xf>
    <xf numFmtId="14" fontId="3" fillId="2" borderId="22" xfId="0" applyNumberFormat="1" applyFont="1" applyFill="1" applyBorder="1" applyAlignment="1" applyProtection="1">
      <alignment horizontal="center" wrapText="1" readingOrder="2"/>
    </xf>
    <xf numFmtId="0" fontId="22" fillId="2" borderId="23" xfId="0" applyFont="1" applyFill="1" applyBorder="1" applyAlignment="1" applyProtection="1">
      <alignment horizontal="center" wrapText="1" readingOrder="2"/>
    </xf>
    <xf numFmtId="0" fontId="22" fillId="2" borderId="2" xfId="0" applyFont="1" applyFill="1" applyBorder="1" applyAlignment="1" applyProtection="1">
      <alignment horizontal="center" wrapText="1" readingOrder="2"/>
    </xf>
    <xf numFmtId="0" fontId="22" fillId="2" borderId="24" xfId="0" applyFont="1" applyFill="1" applyBorder="1" applyAlignment="1" applyProtection="1">
      <alignment horizontal="center" wrapText="1" readingOrder="2"/>
    </xf>
    <xf numFmtId="0" fontId="22" fillId="2" borderId="20" xfId="0" applyFont="1" applyFill="1" applyBorder="1" applyAlignment="1" applyProtection="1">
      <alignment horizontal="center" wrapText="1"/>
    </xf>
    <xf numFmtId="0" fontId="22" fillId="2" borderId="23" xfId="0" applyFont="1" applyFill="1" applyBorder="1" applyAlignment="1" applyProtection="1">
      <alignment horizontal="center" vertical="center" wrapText="1" readingOrder="2"/>
    </xf>
    <xf numFmtId="0" fontId="22" fillId="2" borderId="2" xfId="0" applyFont="1" applyFill="1" applyBorder="1" applyAlignment="1" applyProtection="1">
      <alignment horizontal="right" vertical="center" wrapText="1" readingOrder="2"/>
    </xf>
    <xf numFmtId="0" fontId="22" fillId="2" borderId="25" xfId="0" applyFont="1" applyFill="1" applyBorder="1" applyAlignment="1" applyProtection="1">
      <alignment horizontal="center" vertical="center" wrapText="1" readingOrder="2"/>
    </xf>
    <xf numFmtId="0" fontId="22" fillId="2" borderId="3" xfId="0" applyFont="1" applyFill="1" applyBorder="1" applyAlignment="1" applyProtection="1">
      <alignment horizontal="right" vertical="center" wrapText="1" readingOrder="2"/>
    </xf>
    <xf numFmtId="0" fontId="22" fillId="2" borderId="26" xfId="0" applyFont="1" applyFill="1" applyBorder="1" applyAlignment="1" applyProtection="1">
      <alignment vertical="center" wrapText="1" readingOrder="2"/>
    </xf>
    <xf numFmtId="0" fontId="22" fillId="2" borderId="27" xfId="0" applyFont="1" applyFill="1" applyBorder="1" applyAlignment="1" applyProtection="1">
      <alignment horizontal="right" vertical="center" wrapText="1" readingOrder="2"/>
    </xf>
    <xf numFmtId="0" fontId="17" fillId="9" borderId="28" xfId="0" applyFont="1" applyFill="1" applyBorder="1" applyAlignment="1" applyProtection="1">
      <alignment wrapText="1"/>
    </xf>
    <xf numFmtId="0" fontId="7" fillId="9" borderId="29" xfId="0" applyFont="1" applyFill="1" applyBorder="1" applyAlignment="1" applyProtection="1">
      <alignment horizontal="right" vertical="top" wrapText="1" readingOrder="2"/>
    </xf>
    <xf numFmtId="0" fontId="7" fillId="9" borderId="30" xfId="0" applyFont="1" applyFill="1" applyBorder="1" applyAlignment="1" applyProtection="1">
      <alignment horizontal="center" wrapText="1" readingOrder="2"/>
    </xf>
    <xf numFmtId="0" fontId="7" fillId="9" borderId="2" xfId="0" applyFont="1" applyFill="1" applyBorder="1" applyAlignment="1" applyProtection="1">
      <alignment horizontal="center" wrapText="1" readingOrder="2"/>
    </xf>
    <xf numFmtId="0" fontId="7" fillId="9" borderId="20" xfId="0" applyFont="1" applyFill="1" applyBorder="1" applyAlignment="1" applyProtection="1">
      <alignment wrapText="1" readingOrder="2"/>
    </xf>
    <xf numFmtId="14" fontId="17" fillId="9" borderId="28" xfId="0" applyNumberFormat="1" applyFont="1" applyFill="1" applyBorder="1" applyAlignment="1" applyProtection="1">
      <alignment wrapText="1"/>
    </xf>
    <xf numFmtId="0" fontId="18" fillId="9" borderId="28" xfId="0" applyFont="1" applyFill="1" applyBorder="1" applyProtection="1"/>
    <xf numFmtId="0" fontId="7" fillId="9" borderId="14" xfId="0" applyFont="1" applyFill="1" applyBorder="1" applyAlignment="1" applyProtection="1">
      <alignment wrapText="1" readingOrder="2"/>
    </xf>
    <xf numFmtId="3" fontId="9" fillId="9" borderId="2" xfId="0" applyNumberFormat="1" applyFont="1" applyFill="1" applyBorder="1" applyAlignment="1" applyProtection="1">
      <alignment horizontal="center" vertical="center" wrapText="1" readingOrder="2"/>
    </xf>
    <xf numFmtId="3" fontId="7" fillId="9" borderId="22" xfId="0" applyNumberFormat="1" applyFont="1" applyFill="1" applyBorder="1" applyAlignment="1" applyProtection="1">
      <alignment horizontal="center" vertical="center" wrapText="1" readingOrder="2"/>
    </xf>
    <xf numFmtId="3" fontId="7" fillId="9" borderId="2" xfId="0" applyNumberFormat="1" applyFont="1" applyFill="1" applyBorder="1" applyAlignment="1" applyProtection="1">
      <alignment horizontal="center" vertical="center" wrapText="1" readingOrder="2"/>
    </xf>
    <xf numFmtId="3" fontId="7" fillId="9" borderId="10" xfId="0" applyNumberFormat="1" applyFont="1" applyFill="1" applyBorder="1" applyAlignment="1" applyProtection="1">
      <alignment horizontal="center" vertical="center" wrapText="1" readingOrder="2"/>
    </xf>
    <xf numFmtId="0" fontId="7" fillId="9" borderId="29" xfId="0" applyFont="1" applyFill="1" applyBorder="1" applyAlignment="1" applyProtection="1">
      <alignment vertical="center" wrapText="1" readingOrder="2"/>
    </xf>
    <xf numFmtId="3" fontId="7" fillId="9" borderId="13" xfId="0" applyNumberFormat="1" applyFont="1" applyFill="1" applyBorder="1" applyAlignment="1" applyProtection="1">
      <alignment horizontal="center" vertical="center" wrapText="1" readingOrder="2"/>
    </xf>
    <xf numFmtId="3" fontId="7" fillId="9" borderId="17" xfId="0" applyNumberFormat="1" applyFont="1" applyFill="1" applyBorder="1" applyAlignment="1" applyProtection="1">
      <alignment horizontal="center" vertical="center" wrapText="1" readingOrder="2"/>
    </xf>
    <xf numFmtId="3" fontId="7" fillId="9" borderId="21" xfId="0" applyNumberFormat="1" applyFont="1" applyFill="1" applyBorder="1" applyAlignment="1" applyProtection="1">
      <alignment horizontal="center" vertical="center" wrapText="1" readingOrder="2"/>
    </xf>
    <xf numFmtId="3" fontId="7" fillId="9" borderId="14" xfId="0" applyNumberFormat="1" applyFont="1" applyFill="1" applyBorder="1" applyAlignment="1" applyProtection="1">
      <alignment horizontal="center" vertical="center" wrapText="1" readingOrder="2"/>
    </xf>
    <xf numFmtId="3" fontId="7" fillId="9" borderId="31" xfId="0" applyNumberFormat="1" applyFont="1" applyFill="1" applyBorder="1" applyAlignment="1" applyProtection="1">
      <alignment horizontal="center" vertical="center" wrapText="1" readingOrder="2"/>
    </xf>
    <xf numFmtId="0" fontId="7" fillId="9" borderId="30" xfId="0" applyFont="1" applyFill="1" applyBorder="1" applyAlignment="1" applyProtection="1">
      <alignment vertical="center" wrapText="1" readingOrder="2"/>
    </xf>
    <xf numFmtId="9" fontId="7" fillId="9" borderId="32" xfId="0" applyNumberFormat="1" applyFont="1" applyFill="1" applyBorder="1" applyAlignment="1" applyProtection="1">
      <alignment vertical="center" wrapText="1" readingOrder="2"/>
    </xf>
    <xf numFmtId="3" fontId="7" fillId="9" borderId="15" xfId="0" applyNumberFormat="1" applyFont="1" applyFill="1" applyBorder="1" applyAlignment="1" applyProtection="1">
      <alignment horizontal="center" vertical="center" wrapText="1" readingOrder="2"/>
    </xf>
    <xf numFmtId="3" fontId="7" fillId="9" borderId="32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vertical="center" wrapText="1" readingOrder="2"/>
    </xf>
    <xf numFmtId="0" fontId="7" fillId="9" borderId="33" xfId="0" applyFont="1" applyFill="1" applyBorder="1" applyAlignment="1" applyProtection="1">
      <alignment vertical="center" wrapText="1" readingOrder="2"/>
    </xf>
    <xf numFmtId="3" fontId="7" fillId="9" borderId="9" xfId="0" applyNumberFormat="1" applyFont="1" applyFill="1" applyBorder="1" applyAlignment="1" applyProtection="1">
      <alignment horizontal="center" vertical="center" wrapText="1" readingOrder="2"/>
    </xf>
    <xf numFmtId="3" fontId="7" fillId="9" borderId="19" xfId="0" applyNumberFormat="1" applyFont="1" applyFill="1" applyBorder="1" applyAlignment="1" applyProtection="1">
      <alignment horizontal="center" vertical="center" wrapText="1" readingOrder="2"/>
    </xf>
    <xf numFmtId="3" fontId="7" fillId="9" borderId="8" xfId="0" applyNumberFormat="1" applyFont="1" applyFill="1" applyBorder="1" applyAlignment="1" applyProtection="1">
      <alignment horizontal="center" vertical="center" wrapText="1" readingOrder="2"/>
    </xf>
    <xf numFmtId="3" fontId="7" fillId="9" borderId="16" xfId="0" applyNumberFormat="1" applyFont="1" applyFill="1" applyBorder="1" applyAlignment="1" applyProtection="1">
      <alignment horizontal="center" vertical="center" wrapText="1" readingOrder="2"/>
    </xf>
    <xf numFmtId="3" fontId="7" fillId="9" borderId="12" xfId="0" applyNumberFormat="1" applyFont="1" applyFill="1" applyBorder="1" applyAlignment="1" applyProtection="1">
      <alignment horizontal="center" vertical="center" wrapText="1" readingOrder="2"/>
    </xf>
    <xf numFmtId="0" fontId="7" fillId="9" borderId="20" xfId="0" applyFont="1" applyFill="1" applyBorder="1" applyAlignment="1" applyProtection="1">
      <alignment horizontal="center" wrapText="1" readingOrder="2"/>
    </xf>
    <xf numFmtId="3" fontId="9" fillId="9" borderId="20" xfId="0" applyNumberFormat="1" applyFont="1" applyFill="1" applyBorder="1" applyAlignment="1" applyProtection="1">
      <alignment horizontal="center" vertical="center" wrapText="1" readingOrder="2"/>
    </xf>
    <xf numFmtId="0" fontId="7" fillId="2" borderId="23" xfId="0" applyFont="1" applyFill="1" applyBorder="1" applyAlignment="1" applyProtection="1">
      <alignment horizontal="center" wrapText="1" readingOrder="2"/>
    </xf>
    <xf numFmtId="0" fontId="17" fillId="9" borderId="18" xfId="0" applyFont="1" applyFill="1" applyBorder="1" applyAlignment="1" applyProtection="1">
      <alignment horizontal="left" vertical="top" wrapText="1" readingOrder="2"/>
    </xf>
    <xf numFmtId="1" fontId="17" fillId="9" borderId="18" xfId="0" applyNumberFormat="1" applyFont="1" applyFill="1" applyBorder="1" applyAlignment="1" applyProtection="1">
      <alignment vertical="top" wrapText="1" readingOrder="2"/>
    </xf>
    <xf numFmtId="14" fontId="17" fillId="9" borderId="15" xfId="0" applyNumberFormat="1" applyFont="1" applyFill="1" applyBorder="1" applyAlignment="1" applyProtection="1">
      <alignment vertical="top" wrapText="1" readingOrder="2"/>
    </xf>
    <xf numFmtId="0" fontId="7" fillId="9" borderId="1" xfId="0" applyFont="1" applyFill="1" applyBorder="1" applyAlignment="1" applyProtection="1">
      <alignment horizontal="center" wrapText="1" readingOrder="2"/>
    </xf>
    <xf numFmtId="3" fontId="9" fillId="9" borderId="2" xfId="0" applyNumberFormat="1" applyFont="1" applyFill="1" applyBorder="1" applyAlignment="1" applyProtection="1">
      <alignment horizontal="center" vertical="center"/>
    </xf>
    <xf numFmtId="0" fontId="7" fillId="9" borderId="2" xfId="0" applyFont="1" applyFill="1" applyBorder="1" applyAlignment="1" applyProtection="1">
      <alignment vertical="center" wrapText="1" readingOrder="2"/>
    </xf>
    <xf numFmtId="0" fontId="7" fillId="9" borderId="2" xfId="0" applyFont="1" applyFill="1" applyBorder="1" applyAlignment="1" applyProtection="1">
      <alignment horizontal="center" vertical="center" wrapText="1" readingOrder="2"/>
    </xf>
    <xf numFmtId="0" fontId="22" fillId="9" borderId="24" xfId="0" applyFont="1" applyFill="1" applyBorder="1" applyAlignment="1" applyProtection="1">
      <alignment horizontal="left" wrapText="1" readingOrder="2"/>
    </xf>
    <xf numFmtId="168" fontId="2" fillId="9" borderId="15" xfId="0" applyNumberFormat="1" applyFont="1" applyFill="1" applyBorder="1" applyAlignment="1" applyProtection="1">
      <alignment wrapText="1" readingOrder="2"/>
    </xf>
    <xf numFmtId="0" fontId="22" fillId="9" borderId="18" xfId="0" applyFont="1" applyFill="1" applyBorder="1" applyAlignment="1" applyProtection="1">
      <alignment horizontal="left" wrapText="1" readingOrder="2"/>
    </xf>
    <xf numFmtId="0" fontId="17" fillId="9" borderId="18" xfId="0" applyFont="1" applyFill="1" applyBorder="1" applyAlignment="1" applyProtection="1">
      <alignment horizontal="left" wrapText="1" readingOrder="2"/>
    </xf>
    <xf numFmtId="14" fontId="17" fillId="9" borderId="15" xfId="0" applyNumberFormat="1" applyFont="1" applyFill="1" applyBorder="1" applyAlignment="1" applyProtection="1">
      <alignment wrapText="1" readingOrder="2"/>
    </xf>
    <xf numFmtId="0" fontId="20" fillId="9" borderId="18" xfId="0" applyFont="1" applyFill="1" applyBorder="1" applyAlignment="1" applyProtection="1">
      <alignment horizontal="center" wrapText="1" readingOrder="1"/>
    </xf>
    <xf numFmtId="0" fontId="19" fillId="9" borderId="18" xfId="0" applyFont="1" applyFill="1" applyBorder="1" applyAlignment="1" applyProtection="1"/>
    <xf numFmtId="0" fontId="21" fillId="9" borderId="18" xfId="0" applyFont="1" applyFill="1" applyBorder="1" applyAlignment="1" applyProtection="1">
      <alignment horizontal="left" wrapText="1" readingOrder="2"/>
    </xf>
    <xf numFmtId="168" fontId="17" fillId="9" borderId="18" xfId="0" applyNumberFormat="1" applyFont="1" applyFill="1" applyBorder="1" applyAlignment="1" applyProtection="1">
      <alignment wrapText="1" readingOrder="2"/>
    </xf>
    <xf numFmtId="0" fontId="13" fillId="9" borderId="1" xfId="0" applyFont="1" applyFill="1" applyBorder="1" applyAlignment="1" applyProtection="1">
      <alignment horizontal="center" wrapText="1" readingOrder="2"/>
    </xf>
    <xf numFmtId="9" fontId="7" fillId="9" borderId="1" xfId="0" applyNumberFormat="1" applyFont="1" applyFill="1" applyBorder="1" applyAlignment="1" applyProtection="1">
      <alignment horizontal="center" wrapText="1" readingOrder="2"/>
    </xf>
    <xf numFmtId="3" fontId="9" fillId="9" borderId="2" xfId="1" applyNumberFormat="1" applyFont="1" applyFill="1" applyBorder="1" applyAlignment="1" applyProtection="1">
      <alignment horizontal="center" vertical="center" wrapText="1" readingOrder="2"/>
    </xf>
    <xf numFmtId="3" fontId="15" fillId="9" borderId="2" xfId="0" applyNumberFormat="1" applyFont="1" applyFill="1" applyBorder="1" applyAlignment="1" applyProtection="1">
      <alignment horizontal="center" vertical="center" wrapText="1" readingOrder="2"/>
    </xf>
    <xf numFmtId="0" fontId="7" fillId="9" borderId="2" xfId="0" applyFont="1" applyFill="1" applyBorder="1" applyAlignment="1" applyProtection="1">
      <alignment horizontal="right" vertical="center" wrapText="1" readingOrder="2"/>
    </xf>
    <xf numFmtId="14" fontId="3" fillId="12" borderId="0" xfId="0" applyNumberFormat="1" applyFont="1" applyFill="1" applyBorder="1" applyAlignment="1" applyProtection="1">
      <alignment horizontal="center" wrapText="1" readingOrder="2"/>
    </xf>
    <xf numFmtId="0" fontId="8" fillId="12" borderId="34" xfId="0" applyFont="1" applyFill="1" applyBorder="1" applyAlignment="1" applyProtection="1">
      <alignment horizontal="center" wrapText="1" readingOrder="2"/>
    </xf>
    <xf numFmtId="0" fontId="9" fillId="12" borderId="7" xfId="0" applyFont="1" applyFill="1" applyBorder="1" applyProtection="1"/>
    <xf numFmtId="0" fontId="9" fillId="12" borderId="0" xfId="0" applyFont="1" applyFill="1" applyBorder="1" applyProtection="1"/>
    <xf numFmtId="0" fontId="3" fillId="12" borderId="0" xfId="0" applyFont="1" applyFill="1" applyBorder="1" applyAlignment="1" applyProtection="1">
      <alignment horizontal="left"/>
    </xf>
    <xf numFmtId="0" fontId="3" fillId="12" borderId="2" xfId="0" applyFont="1" applyFill="1" applyBorder="1" applyAlignment="1" applyProtection="1">
      <alignment horizontal="center" wrapText="1"/>
    </xf>
    <xf numFmtId="0" fontId="3" fillId="12" borderId="20" xfId="0" applyFont="1" applyFill="1" applyBorder="1" applyAlignment="1" applyProtection="1">
      <alignment horizontal="center" wrapText="1"/>
    </xf>
    <xf numFmtId="0" fontId="3" fillId="12" borderId="24" xfId="0" applyFont="1" applyFill="1" applyBorder="1" applyAlignment="1" applyProtection="1">
      <alignment wrapText="1"/>
    </xf>
    <xf numFmtId="0" fontId="3" fillId="12" borderId="2" xfId="0" applyFont="1" applyFill="1" applyBorder="1" applyAlignment="1" applyProtection="1">
      <alignment horizontal="center" vertical="center" wrapText="1"/>
    </xf>
    <xf numFmtId="0" fontId="3" fillId="12" borderId="20" xfId="0" applyFont="1" applyFill="1" applyBorder="1" applyAlignment="1" applyProtection="1">
      <alignment horizontal="center" vertical="center" wrapText="1"/>
    </xf>
    <xf numFmtId="0" fontId="8" fillId="12" borderId="7" xfId="0" applyFont="1" applyFill="1" applyBorder="1" applyAlignment="1" applyProtection="1">
      <alignment horizontal="right" vertical="top" wrapText="1"/>
    </xf>
    <xf numFmtId="0" fontId="8" fillId="12" borderId="0" xfId="0" applyFont="1" applyFill="1" applyBorder="1" applyAlignment="1" applyProtection="1">
      <alignment horizontal="right" vertical="top" wrapText="1"/>
    </xf>
    <xf numFmtId="164" fontId="8" fillId="12" borderId="0" xfId="0" applyNumberFormat="1" applyFont="1" applyFill="1" applyBorder="1" applyAlignment="1" applyProtection="1">
      <alignment vertical="top" wrapText="1"/>
    </xf>
    <xf numFmtId="164" fontId="8" fillId="12" borderId="0" xfId="0" applyNumberFormat="1" applyFont="1" applyFill="1" applyBorder="1" applyAlignment="1" applyProtection="1">
      <alignment horizontal="center" vertical="top" wrapText="1"/>
    </xf>
    <xf numFmtId="164" fontId="8" fillId="12" borderId="34" xfId="0" applyNumberFormat="1" applyFont="1" applyFill="1" applyBorder="1" applyAlignment="1" applyProtection="1">
      <alignment horizontal="center" vertical="top" wrapText="1"/>
    </xf>
    <xf numFmtId="0" fontId="4" fillId="12" borderId="7" xfId="0" applyFont="1" applyFill="1" applyBorder="1" applyAlignment="1" applyProtection="1">
      <alignment horizontal="right" vertical="top" wrapText="1"/>
    </xf>
    <xf numFmtId="0" fontId="4" fillId="12" borderId="0" xfId="0" applyFont="1" applyFill="1" applyBorder="1" applyAlignment="1" applyProtection="1">
      <alignment horizontal="right" vertical="top" wrapText="1"/>
    </xf>
    <xf numFmtId="164" fontId="4" fillId="12" borderId="0" xfId="0" applyNumberFormat="1" applyFont="1" applyFill="1" applyBorder="1" applyAlignment="1" applyProtection="1">
      <alignment horizontal="right" vertical="top" wrapText="1"/>
    </xf>
    <xf numFmtId="164" fontId="4" fillId="12" borderId="34" xfId="0" applyNumberFormat="1" applyFont="1" applyFill="1" applyBorder="1" applyAlignment="1" applyProtection="1">
      <alignment vertical="top" wrapText="1"/>
    </xf>
    <xf numFmtId="3" fontId="8" fillId="12" borderId="2" xfId="0" applyNumberFormat="1" applyFont="1" applyFill="1" applyBorder="1" applyAlignment="1" applyProtection="1">
      <alignment horizontal="center" vertical="center" wrapText="1" readingOrder="2"/>
    </xf>
    <xf numFmtId="3" fontId="8" fillId="12" borderId="20" xfId="0" applyNumberFormat="1" applyFont="1" applyFill="1" applyBorder="1" applyAlignment="1" applyProtection="1">
      <alignment horizontal="center" vertical="center" wrapText="1" readingOrder="2"/>
    </xf>
    <xf numFmtId="3" fontId="8" fillId="12" borderId="3" xfId="0" applyNumberFormat="1" applyFont="1" applyFill="1" applyBorder="1" applyAlignment="1" applyProtection="1">
      <alignment horizontal="center" vertical="center" wrapText="1" readingOrder="2"/>
    </xf>
    <xf numFmtId="3" fontId="8" fillId="12" borderId="35" xfId="0" applyNumberFormat="1" applyFont="1" applyFill="1" applyBorder="1" applyAlignment="1" applyProtection="1">
      <alignment horizontal="center" vertical="center" wrapText="1" readingOrder="2"/>
    </xf>
    <xf numFmtId="3" fontId="8" fillId="12" borderId="27" xfId="0" applyNumberFormat="1" applyFont="1" applyFill="1" applyBorder="1" applyAlignment="1" applyProtection="1">
      <alignment horizontal="center" vertical="center" wrapText="1" readingOrder="2"/>
    </xf>
    <xf numFmtId="3" fontId="8" fillId="12" borderId="36" xfId="0" applyNumberFormat="1" applyFont="1" applyFill="1" applyBorder="1" applyAlignment="1" applyProtection="1">
      <alignment horizontal="center" vertical="center" wrapText="1" readingOrder="2"/>
    </xf>
    <xf numFmtId="0" fontId="3" fillId="12" borderId="5" xfId="0" applyFont="1" applyFill="1" applyBorder="1" applyAlignment="1" applyProtection="1">
      <alignment vertical="top" wrapText="1" readingOrder="2"/>
    </xf>
    <xf numFmtId="0" fontId="3" fillId="12" borderId="37" xfId="0" applyFont="1" applyFill="1" applyBorder="1" applyAlignment="1" applyProtection="1">
      <alignment horizontal="center" vertical="top" wrapText="1" readingOrder="2"/>
    </xf>
    <xf numFmtId="3" fontId="8" fillId="12" borderId="37" xfId="0" applyNumberFormat="1" applyFont="1" applyFill="1" applyBorder="1" applyAlignment="1" applyProtection="1">
      <alignment horizontal="center" vertical="center" wrapText="1" readingOrder="2"/>
    </xf>
    <xf numFmtId="3" fontId="8" fillId="12" borderId="37" xfId="0" applyNumberFormat="1" applyFont="1" applyFill="1" applyBorder="1" applyAlignment="1" applyProtection="1">
      <alignment horizontal="center" vertical="center"/>
    </xf>
    <xf numFmtId="3" fontId="8" fillId="12" borderId="38" xfId="0" applyNumberFormat="1" applyFont="1" applyFill="1" applyBorder="1" applyAlignment="1" applyProtection="1">
      <alignment horizontal="center" vertical="center" wrapText="1" readingOrder="2"/>
    </xf>
    <xf numFmtId="0" fontId="5" fillId="12" borderId="34" xfId="0" applyFont="1" applyFill="1" applyBorder="1" applyAlignment="1" applyProtection="1">
      <alignment horizontal="center" vertical="top" wrapText="1" readingOrder="2"/>
    </xf>
    <xf numFmtId="0" fontId="5" fillId="12" borderId="39" xfId="0" applyFont="1" applyFill="1" applyBorder="1" applyAlignment="1" applyProtection="1">
      <alignment vertical="top" wrapText="1" readingOrder="2"/>
    </xf>
    <xf numFmtId="0" fontId="5" fillId="12" borderId="40" xfId="0" applyFont="1" applyFill="1" applyBorder="1" applyAlignment="1" applyProtection="1">
      <alignment vertical="top" wrapText="1" readingOrder="2"/>
    </xf>
    <xf numFmtId="0" fontId="9" fillId="12" borderId="40" xfId="0" applyFont="1" applyFill="1" applyBorder="1" applyAlignment="1" applyProtection="1"/>
    <xf numFmtId="0" fontId="5" fillId="12" borderId="40" xfId="0" applyFont="1" applyFill="1" applyBorder="1" applyAlignment="1" applyProtection="1">
      <alignment wrapText="1" readingOrder="2"/>
    </xf>
    <xf numFmtId="0" fontId="5" fillId="12" borderId="41" xfId="0" applyFont="1" applyFill="1" applyBorder="1" applyAlignment="1" applyProtection="1">
      <alignment vertical="top" wrapText="1" readingOrder="2"/>
    </xf>
    <xf numFmtId="0" fontId="7" fillId="9" borderId="30" xfId="0" applyFont="1" applyFill="1" applyBorder="1" applyAlignment="1" applyProtection="1">
      <alignment horizontal="center" vertical="center" wrapText="1" readingOrder="2"/>
    </xf>
    <xf numFmtId="0" fontId="19" fillId="5" borderId="0" xfId="0" applyFont="1" applyFill="1" applyProtection="1"/>
    <xf numFmtId="169" fontId="19" fillId="5" borderId="0" xfId="0" applyNumberFormat="1" applyFont="1" applyFill="1" applyProtection="1"/>
    <xf numFmtId="0" fontId="9" fillId="5" borderId="0" xfId="0" applyFont="1" applyFill="1" applyProtection="1"/>
    <xf numFmtId="169" fontId="9" fillId="5" borderId="0" xfId="0" applyNumberFormat="1" applyFont="1" applyFill="1" applyProtection="1"/>
    <xf numFmtId="0" fontId="9" fillId="5" borderId="0" xfId="0" applyFont="1" applyFill="1" applyAlignment="1" applyProtection="1">
      <alignment vertical="center"/>
    </xf>
    <xf numFmtId="169" fontId="9" fillId="5" borderId="0" xfId="0" applyNumberFormat="1" applyFont="1" applyFill="1" applyAlignment="1" applyProtection="1">
      <alignment vertical="center"/>
    </xf>
    <xf numFmtId="3" fontId="9" fillId="5" borderId="0" xfId="0" applyNumberFormat="1" applyFont="1" applyFill="1" applyProtection="1"/>
    <xf numFmtId="0" fontId="9" fillId="5" borderId="0" xfId="0" applyFont="1" applyFill="1" applyAlignment="1" applyProtection="1">
      <alignment wrapText="1"/>
    </xf>
    <xf numFmtId="14" fontId="9" fillId="5" borderId="0" xfId="0" applyNumberFormat="1" applyFont="1" applyFill="1" applyProtection="1"/>
    <xf numFmtId="0" fontId="27" fillId="13" borderId="0" xfId="0" applyFont="1" applyFill="1" applyProtection="1"/>
    <xf numFmtId="165" fontId="9" fillId="0" borderId="0" xfId="0" applyNumberFormat="1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right" readingOrder="2"/>
    </xf>
    <xf numFmtId="9" fontId="7" fillId="9" borderId="2" xfId="2" applyFont="1" applyFill="1" applyBorder="1" applyAlignment="1" applyProtection="1">
      <alignment horizontal="center" vertical="center" wrapText="1" readingOrder="2"/>
    </xf>
    <xf numFmtId="0" fontId="8" fillId="8" borderId="2" xfId="0" applyFont="1" applyFill="1" applyBorder="1" applyAlignment="1" applyProtection="1">
      <alignment horizontal="center" wrapText="1" readingOrder="2"/>
    </xf>
    <xf numFmtId="0" fontId="8" fillId="13" borderId="2" xfId="0" applyFont="1" applyFill="1" applyBorder="1" applyAlignment="1" applyProtection="1">
      <alignment horizontal="center" wrapText="1" readingOrder="2"/>
    </xf>
    <xf numFmtId="0" fontId="31" fillId="9" borderId="2" xfId="0" applyFont="1" applyFill="1" applyBorder="1" applyAlignment="1" applyProtection="1">
      <alignment horizontal="center" vertical="center" wrapText="1" readingOrder="2"/>
    </xf>
    <xf numFmtId="0" fontId="9" fillId="13" borderId="0" xfId="0" applyFont="1" applyFill="1" applyProtection="1"/>
    <xf numFmtId="3" fontId="16" fillId="0" borderId="2" xfId="3" applyNumberFormat="1" applyFont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wrapText="1" readingOrder="2"/>
      <protection hidden="1"/>
    </xf>
    <xf numFmtId="3" fontId="8" fillId="3" borderId="32" xfId="0" applyNumberFormat="1" applyFont="1" applyFill="1" applyBorder="1" applyAlignment="1" applyProtection="1">
      <alignment horizontal="center" vertical="center" wrapText="1" readingOrder="2"/>
      <protection hidden="1"/>
    </xf>
    <xf numFmtId="3" fontId="8" fillId="3" borderId="32" xfId="0" applyNumberFormat="1" applyFont="1" applyFill="1" applyBorder="1" applyAlignment="1" applyProtection="1">
      <alignment horizontal="center" vertical="center" wrapText="1" readingOrder="2"/>
    </xf>
    <xf numFmtId="3" fontId="8" fillId="3" borderId="42" xfId="0" applyNumberFormat="1" applyFont="1" applyFill="1" applyBorder="1" applyAlignment="1" applyProtection="1">
      <alignment horizontal="center" vertical="center" wrapText="1" readingOrder="2"/>
    </xf>
    <xf numFmtId="3" fontId="8" fillId="3" borderId="43" xfId="0" applyNumberFormat="1" applyFont="1" applyFill="1" applyBorder="1" applyAlignment="1" applyProtection="1">
      <alignment horizontal="center" vertical="center" wrapText="1" readingOrder="2"/>
    </xf>
    <xf numFmtId="0" fontId="3" fillId="14" borderId="36" xfId="0" applyFont="1" applyFill="1" applyBorder="1" applyAlignment="1" applyProtection="1">
      <alignment horizontal="center"/>
    </xf>
    <xf numFmtId="0" fontId="9" fillId="7" borderId="2" xfId="0" applyFont="1" applyFill="1" applyBorder="1" applyAlignment="1" applyProtection="1">
      <alignment horizontal="center" vertical="center"/>
    </xf>
    <xf numFmtId="0" fontId="9" fillId="7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3" fontId="7" fillId="9" borderId="2" xfId="1" applyNumberFormat="1" applyFont="1" applyFill="1" applyBorder="1" applyAlignment="1" applyProtection="1">
      <alignment horizontal="center" vertical="center" wrapText="1" readingOrder="2"/>
    </xf>
    <xf numFmtId="169" fontId="7" fillId="9" borderId="2" xfId="0" applyNumberFormat="1" applyFont="1" applyFill="1" applyBorder="1" applyAlignment="1" applyProtection="1">
      <alignment horizontal="center" vertical="center" wrapText="1" readingOrder="2"/>
    </xf>
    <xf numFmtId="169" fontId="7" fillId="9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vertical="center"/>
    </xf>
    <xf numFmtId="0" fontId="3" fillId="12" borderId="0" xfId="0" applyFont="1" applyFill="1" applyBorder="1" applyAlignment="1" applyProtection="1">
      <alignment readingOrder="2"/>
    </xf>
    <xf numFmtId="0" fontId="3" fillId="12" borderId="34" xfId="0" applyFont="1" applyFill="1" applyBorder="1" applyAlignment="1" applyProtection="1">
      <alignment readingOrder="2"/>
    </xf>
    <xf numFmtId="0" fontId="8" fillId="2" borderId="22" xfId="0" applyFont="1" applyFill="1" applyBorder="1" applyAlignment="1" applyProtection="1">
      <alignment horizontal="center" wrapText="1" readingOrder="1"/>
    </xf>
    <xf numFmtId="14" fontId="3" fillId="0" borderId="41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 vertical="top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</xf>
    <xf numFmtId="14" fontId="3" fillId="0" borderId="20" xfId="0" applyNumberFormat="1" applyFont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wrapText="1" readingOrder="2"/>
    </xf>
    <xf numFmtId="0" fontId="25" fillId="0" borderId="0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right" readingOrder="2"/>
    </xf>
    <xf numFmtId="0" fontId="32" fillId="0" borderId="0" xfId="0" applyFont="1" applyAlignment="1" applyProtection="1">
      <alignment horizontal="center" readingOrder="2"/>
    </xf>
    <xf numFmtId="0" fontId="0" fillId="0" borderId="26" xfId="0" applyBorder="1" applyAlignment="1" applyProtection="1">
      <alignment horizontal="center" wrapText="1"/>
    </xf>
    <xf numFmtId="0" fontId="0" fillId="0" borderId="27" xfId="0" applyBorder="1" applyAlignment="1" applyProtection="1">
      <alignment horizontal="center" wrapText="1"/>
    </xf>
    <xf numFmtId="0" fontId="0" fillId="0" borderId="36" xfId="0" applyBorder="1" applyAlignment="1" applyProtection="1">
      <alignment horizontal="center" wrapText="1"/>
    </xf>
    <xf numFmtId="0" fontId="0" fillId="2" borderId="44" xfId="0" applyFill="1" applyBorder="1" applyAlignment="1" applyProtection="1">
      <alignment horizontal="center" wrapText="1"/>
    </xf>
    <xf numFmtId="0" fontId="0" fillId="2" borderId="45" xfId="0" applyFill="1" applyBorder="1" applyAlignment="1" applyProtection="1">
      <alignment horizontal="center" wrapText="1"/>
    </xf>
    <xf numFmtId="0" fontId="0" fillId="2" borderId="46" xfId="0" applyFill="1" applyBorder="1" applyAlignment="1" applyProtection="1">
      <alignment horizontal="center" wrapText="1"/>
    </xf>
    <xf numFmtId="0" fontId="0" fillId="12" borderId="21" xfId="0" applyFill="1" applyBorder="1" applyAlignment="1" applyProtection="1">
      <alignment horizontal="center" wrapText="1"/>
    </xf>
    <xf numFmtId="0" fontId="30" fillId="0" borderId="22" xfId="0" applyFont="1" applyFill="1" applyBorder="1" applyAlignment="1" applyProtection="1">
      <alignment horizontal="center" wrapText="1"/>
    </xf>
    <xf numFmtId="0" fontId="30" fillId="0" borderId="31" xfId="0" applyFont="1" applyFill="1" applyBorder="1" applyAlignment="1" applyProtection="1">
      <alignment horizontal="center" wrapText="1"/>
    </xf>
    <xf numFmtId="0" fontId="0" fillId="12" borderId="8" xfId="0" applyFill="1" applyBorder="1" applyAlignment="1" applyProtection="1">
      <alignment horizontal="center" wrapText="1"/>
    </xf>
    <xf numFmtId="0" fontId="30" fillId="0" borderId="10" xfId="0" applyFont="1" applyFill="1" applyBorder="1" applyAlignment="1" applyProtection="1">
      <alignment horizontal="center" wrapText="1"/>
    </xf>
    <xf numFmtId="0" fontId="30" fillId="15" borderId="10" xfId="0" quotePrefix="1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0" fillId="2" borderId="21" xfId="0" applyFill="1" applyBorder="1" applyAlignment="1" applyProtection="1">
      <alignment horizontal="center" wrapText="1"/>
    </xf>
    <xf numFmtId="0" fontId="0" fillId="2" borderId="23" xfId="0" applyFill="1" applyBorder="1" applyAlignment="1" applyProtection="1">
      <alignment horizontal="center" wrapText="1"/>
    </xf>
    <xf numFmtId="0" fontId="30" fillId="15" borderId="2" xfId="0" quotePrefix="1" applyFont="1" applyFill="1" applyBorder="1" applyAlignment="1" applyProtection="1">
      <alignment horizontal="center" wrapText="1"/>
    </xf>
    <xf numFmtId="0" fontId="30" fillId="0" borderId="2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  <xf numFmtId="0" fontId="30" fillId="15" borderId="20" xfId="0" quotePrefix="1" applyFont="1" applyFill="1" applyBorder="1" applyAlignment="1" applyProtection="1">
      <alignment horizontal="center" wrapText="1"/>
    </xf>
    <xf numFmtId="0" fontId="0" fillId="12" borderId="44" xfId="0" applyFill="1" applyBorder="1" applyAlignment="1" applyProtection="1">
      <alignment horizontal="center" wrapText="1"/>
    </xf>
    <xf numFmtId="0" fontId="30" fillId="0" borderId="45" xfId="0" applyFont="1" applyFill="1" applyBorder="1" applyAlignment="1" applyProtection="1">
      <alignment horizontal="center" wrapText="1"/>
    </xf>
    <xf numFmtId="0" fontId="30" fillId="0" borderId="46" xfId="0" applyFont="1" applyFill="1" applyBorder="1" applyAlignment="1" applyProtection="1">
      <alignment horizontal="center" wrapText="1"/>
    </xf>
    <xf numFmtId="0" fontId="0" fillId="2" borderId="26" xfId="0" applyFill="1" applyBorder="1" applyAlignment="1" applyProtection="1">
      <alignment horizontal="center" wrapText="1"/>
    </xf>
    <xf numFmtId="0" fontId="30" fillId="0" borderId="27" xfId="0" applyFont="1" applyFill="1" applyBorder="1" applyAlignment="1" applyProtection="1">
      <alignment horizontal="center" wrapText="1"/>
    </xf>
    <xf numFmtId="0" fontId="30" fillId="0" borderId="36" xfId="0" applyFont="1" applyFill="1" applyBorder="1" applyAlignment="1" applyProtection="1">
      <alignment horizontal="center" wrapText="1"/>
    </xf>
    <xf numFmtId="0" fontId="0" fillId="12" borderId="47" xfId="0" applyFill="1" applyBorder="1" applyAlignment="1" applyProtection="1">
      <alignment horizontal="center" wrapText="1"/>
    </xf>
    <xf numFmtId="0" fontId="30" fillId="0" borderId="48" xfId="0" applyFont="1" applyFill="1" applyBorder="1" applyAlignment="1" applyProtection="1">
      <alignment horizontal="center" wrapText="1"/>
    </xf>
    <xf numFmtId="0" fontId="30" fillId="0" borderId="49" xfId="0" applyFont="1" applyFill="1" applyBorder="1" applyAlignment="1" applyProtection="1">
      <alignment horizontal="center" wrapText="1"/>
    </xf>
    <xf numFmtId="49" fontId="9" fillId="0" borderId="2" xfId="0" applyNumberFormat="1" applyFont="1" applyBorder="1" applyAlignment="1" applyProtection="1">
      <alignment horizontal="right" vertical="center" wrapText="1" readingOrder="2"/>
    </xf>
    <xf numFmtId="3" fontId="9" fillId="0" borderId="20" xfId="4" applyNumberFormat="1" applyFont="1" applyBorder="1" applyAlignment="1" applyProtection="1">
      <alignment horizontal="center" vertical="center"/>
    </xf>
    <xf numFmtId="3" fontId="9" fillId="0" borderId="50" xfId="4" applyNumberFormat="1" applyFont="1" applyBorder="1" applyAlignment="1" applyProtection="1">
      <alignment horizontal="center" vertical="center"/>
    </xf>
    <xf numFmtId="3" fontId="9" fillId="0" borderId="1" xfId="4" applyNumberFormat="1" applyFont="1" applyBorder="1" applyAlignment="1" applyProtection="1">
      <alignment horizontal="center" vertical="center"/>
    </xf>
    <xf numFmtId="167" fontId="15" fillId="0" borderId="1" xfId="4" applyNumberFormat="1" applyFont="1" applyBorder="1" applyAlignment="1" applyProtection="1">
      <alignment horizontal="center" vertical="center"/>
    </xf>
    <xf numFmtId="167" fontId="15" fillId="0" borderId="51" xfId="4" applyNumberFormat="1" applyFont="1" applyFill="1" applyBorder="1" applyAlignment="1" applyProtection="1">
      <alignment horizontal="center" vertical="center"/>
    </xf>
    <xf numFmtId="3" fontId="9" fillId="0" borderId="23" xfId="4" applyNumberFormat="1" applyFont="1" applyBorder="1" applyAlignment="1" applyProtection="1">
      <alignment horizontal="center" vertical="center"/>
    </xf>
    <xf numFmtId="3" fontId="9" fillId="0" borderId="2" xfId="4" applyNumberFormat="1" applyFont="1" applyBorder="1" applyAlignment="1" applyProtection="1">
      <alignment horizontal="center" vertical="center"/>
    </xf>
    <xf numFmtId="167" fontId="15" fillId="0" borderId="20" xfId="4" applyNumberFormat="1" applyFont="1" applyFill="1" applyBorder="1" applyAlignment="1" applyProtection="1">
      <alignment horizontal="center" vertical="center"/>
    </xf>
    <xf numFmtId="3" fontId="9" fillId="0" borderId="50" xfId="4" applyNumberFormat="1" applyFont="1" applyFill="1" applyBorder="1" applyAlignment="1" applyProtection="1">
      <alignment horizontal="center" vertical="center"/>
    </xf>
    <xf numFmtId="3" fontId="9" fillId="0" borderId="1" xfId="4" applyNumberFormat="1" applyFont="1" applyFill="1" applyBorder="1" applyAlignment="1" applyProtection="1">
      <alignment horizontal="center" vertical="center"/>
    </xf>
    <xf numFmtId="3" fontId="9" fillId="0" borderId="23" xfId="0" applyNumberFormat="1" applyFont="1" applyBorder="1" applyAlignment="1" applyProtection="1">
      <alignment horizontal="center" vertical="center" wrapText="1" readingOrder="2"/>
    </xf>
    <xf numFmtId="4" fontId="9" fillId="0" borderId="0" xfId="0" applyNumberFormat="1" applyFont="1" applyFill="1" applyBorder="1" applyProtection="1"/>
    <xf numFmtId="0" fontId="9" fillId="5" borderId="2" xfId="0" applyFont="1" applyFill="1" applyBorder="1" applyAlignment="1" applyProtection="1">
      <alignment horizontal="right" wrapText="1"/>
    </xf>
    <xf numFmtId="14" fontId="9" fillId="5" borderId="2" xfId="0" applyNumberFormat="1" applyFont="1" applyFill="1" applyBorder="1" applyAlignment="1" applyProtection="1">
      <alignment horizontal="right"/>
    </xf>
    <xf numFmtId="169" fontId="9" fillId="5" borderId="2" xfId="0" applyNumberFormat="1" applyFont="1" applyFill="1" applyBorder="1" applyProtection="1"/>
    <xf numFmtId="0" fontId="9" fillId="5" borderId="2" xfId="0" applyFont="1" applyFill="1" applyBorder="1" applyAlignment="1" applyProtection="1">
      <alignment horizontal="right"/>
    </xf>
    <xf numFmtId="14" fontId="9" fillId="0" borderId="2" xfId="0" applyNumberFormat="1" applyFont="1" applyBorder="1" applyAlignment="1" applyProtection="1">
      <alignment vertical="center" wrapText="1" readingOrder="2"/>
    </xf>
    <xf numFmtId="3" fontId="9" fillId="0" borderId="2" xfId="1" applyNumberFormat="1" applyFont="1" applyFill="1" applyBorder="1" applyAlignment="1" applyProtection="1">
      <alignment horizontal="center" vertical="center" wrapText="1" readingOrder="2"/>
    </xf>
    <xf numFmtId="9" fontId="9" fillId="0" borderId="2" xfId="2" applyNumberFormat="1" applyFont="1" applyFill="1" applyBorder="1" applyAlignment="1" applyProtection="1">
      <alignment horizontal="center" vertical="center" wrapText="1" readingOrder="2"/>
    </xf>
    <xf numFmtId="4" fontId="9" fillId="0" borderId="2" xfId="2" applyNumberFormat="1" applyFont="1" applyFill="1" applyBorder="1" applyAlignment="1" applyProtection="1">
      <alignment horizontal="center" vertical="center" wrapText="1" readingOrder="2"/>
    </xf>
    <xf numFmtId="0" fontId="9" fillId="0" borderId="0" xfId="0" quotePrefix="1" applyFont="1" applyBorder="1" applyAlignment="1" applyProtection="1">
      <alignment horizontal="center" vertical="top" wrapText="1" readingOrder="2"/>
    </xf>
    <xf numFmtId="0" fontId="9" fillId="0" borderId="2" xfId="0" applyFont="1" applyBorder="1" applyAlignment="1" applyProtection="1">
      <alignment horizontal="right" wrapText="1"/>
    </xf>
    <xf numFmtId="3" fontId="9" fillId="0" borderId="2" xfId="0" applyNumberFormat="1" applyFont="1" applyBorder="1" applyAlignment="1" applyProtection="1">
      <alignment horizontal="right" wrapText="1"/>
    </xf>
    <xf numFmtId="14" fontId="9" fillId="0" borderId="2" xfId="0" applyNumberFormat="1" applyFont="1" applyBorder="1" applyProtection="1"/>
    <xf numFmtId="169" fontId="9" fillId="0" borderId="2" xfId="0" applyNumberFormat="1" applyFont="1" applyBorder="1" applyProtection="1"/>
    <xf numFmtId="0" fontId="9" fillId="0" borderId="2" xfId="0" applyFont="1" applyBorder="1" applyAlignment="1" applyProtection="1">
      <alignment horizontal="center" wrapText="1"/>
    </xf>
    <xf numFmtId="14" fontId="9" fillId="0" borderId="2" xfId="0" applyNumberFormat="1" applyFont="1" applyBorder="1" applyAlignment="1" applyProtection="1">
      <alignment horizontal="right"/>
    </xf>
    <xf numFmtId="3" fontId="9" fillId="0" borderId="2" xfId="0" applyNumberFormat="1" applyFont="1" applyBorder="1" applyProtection="1"/>
    <xf numFmtId="0" fontId="9" fillId="5" borderId="2" xfId="0" applyFont="1" applyFill="1" applyBorder="1" applyAlignment="1" applyProtection="1">
      <alignment wrapText="1"/>
    </xf>
    <xf numFmtId="3" fontId="9" fillId="5" borderId="2" xfId="0" applyNumberFormat="1" applyFont="1" applyFill="1" applyBorder="1" applyProtection="1"/>
    <xf numFmtId="3" fontId="10" fillId="0" borderId="2" xfId="3" quotePrefix="1" applyNumberFormat="1" applyBorder="1" applyAlignment="1" applyProtection="1">
      <alignment horizontal="center" vertical="center"/>
    </xf>
    <xf numFmtId="169" fontId="7" fillId="4" borderId="52" xfId="0" applyNumberFormat="1" applyFont="1" applyFill="1" applyBorder="1" applyAlignment="1" applyProtection="1">
      <alignment horizontal="center" wrapText="1" readingOrder="2"/>
    </xf>
    <xf numFmtId="169" fontId="7" fillId="4" borderId="53" xfId="0" applyNumberFormat="1" applyFont="1" applyFill="1" applyBorder="1" applyAlignment="1" applyProtection="1">
      <alignment horizontal="center" wrapText="1" readingOrder="2"/>
    </xf>
    <xf numFmtId="0" fontId="7" fillId="4" borderId="52" xfId="0" applyFont="1" applyFill="1" applyBorder="1" applyAlignment="1" applyProtection="1">
      <alignment horizontal="center" wrapText="1" readingOrder="2"/>
    </xf>
    <xf numFmtId="0" fontId="7" fillId="4" borderId="54" xfId="0" applyFont="1" applyFill="1" applyBorder="1" applyAlignment="1" applyProtection="1">
      <alignment horizontal="center" wrapText="1" readingOrder="2"/>
    </xf>
    <xf numFmtId="0" fontId="7" fillId="4" borderId="53" xfId="0" applyFont="1" applyFill="1" applyBorder="1" applyAlignment="1" applyProtection="1">
      <alignment horizontal="center" wrapText="1" readingOrder="2"/>
    </xf>
    <xf numFmtId="0" fontId="9" fillId="2" borderId="12" xfId="0" applyFont="1" applyFill="1" applyBorder="1" applyProtection="1"/>
    <xf numFmtId="0" fontId="16" fillId="4" borderId="55" xfId="3" applyFont="1" applyFill="1" applyBorder="1" applyAlignment="1" applyProtection="1">
      <alignment horizontal="center" wrapText="1" readingOrder="2"/>
    </xf>
    <xf numFmtId="0" fontId="16" fillId="4" borderId="56" xfId="3" applyFont="1" applyFill="1" applyBorder="1" applyAlignment="1" applyProtection="1">
      <alignment horizontal="center" wrapText="1" readingOrder="2"/>
    </xf>
    <xf numFmtId="168" fontId="2" fillId="9" borderId="18" xfId="0" applyNumberFormat="1" applyFont="1" applyFill="1" applyBorder="1" applyAlignment="1" applyProtection="1">
      <alignment wrapText="1" readingOrder="2"/>
    </xf>
    <xf numFmtId="0" fontId="9" fillId="9" borderId="8" xfId="0" applyFont="1" applyFill="1" applyBorder="1" applyProtection="1"/>
    <xf numFmtId="0" fontId="9" fillId="9" borderId="10" xfId="0" applyFont="1" applyFill="1" applyBorder="1" applyAlignment="1" applyProtection="1">
      <alignment wrapText="1"/>
    </xf>
    <xf numFmtId="0" fontId="9" fillId="9" borderId="11" xfId="0" applyFont="1" applyFill="1" applyBorder="1" applyProtection="1"/>
    <xf numFmtId="169" fontId="9" fillId="9" borderId="12" xfId="0" applyNumberFormat="1" applyFont="1" applyFill="1" applyBorder="1" applyProtection="1"/>
    <xf numFmtId="14" fontId="9" fillId="5" borderId="2" xfId="0" applyNumberFormat="1" applyFont="1" applyFill="1" applyBorder="1" applyAlignment="1" applyProtection="1">
      <alignment horizontal="center"/>
    </xf>
    <xf numFmtId="0" fontId="27" fillId="0" borderId="0" xfId="0" applyFont="1" applyProtection="1"/>
    <xf numFmtId="3" fontId="10" fillId="0" borderId="2" xfId="3" quotePrefix="1" applyNumberFormat="1" applyBorder="1" applyAlignment="1" applyProtection="1">
      <alignment horizontal="center" vertical="center" wrapText="1" readingOrder="2"/>
    </xf>
    <xf numFmtId="49" fontId="9" fillId="0" borderId="2" xfId="0" applyNumberFormat="1" applyFont="1" applyBorder="1" applyAlignment="1" applyProtection="1">
      <alignment horizontal="right" vertical="center" wrapText="1" readingOrder="2"/>
      <protection locked="0"/>
    </xf>
    <xf numFmtId="0" fontId="9" fillId="0" borderId="2" xfId="0" applyFont="1" applyBorder="1" applyAlignment="1" applyProtection="1">
      <alignment vertical="center" wrapText="1" readingOrder="2"/>
      <protection locked="0"/>
    </xf>
    <xf numFmtId="0" fontId="9" fillId="0" borderId="2" xfId="0" applyFont="1" applyBorder="1" applyAlignment="1" applyProtection="1">
      <alignment vertical="center" wrapText="1" readingOrder="2"/>
    </xf>
    <xf numFmtId="169" fontId="7" fillId="3" borderId="57" xfId="0" applyNumberFormat="1" applyFont="1" applyFill="1" applyBorder="1" applyAlignment="1" applyProtection="1">
      <alignment horizontal="center" vertical="center" wrapText="1"/>
    </xf>
    <xf numFmtId="169" fontId="7" fillId="3" borderId="23" xfId="0" applyNumberFormat="1" applyFont="1" applyFill="1" applyBorder="1" applyAlignment="1" applyProtection="1">
      <alignment horizontal="center" vertical="center" wrapText="1"/>
    </xf>
    <xf numFmtId="169" fontId="7" fillId="3" borderId="32" xfId="0" applyNumberFormat="1" applyFont="1" applyFill="1" applyBorder="1" applyAlignment="1" applyProtection="1">
      <alignment horizontal="center" vertical="center" wrapText="1"/>
    </xf>
    <xf numFmtId="0" fontId="3" fillId="12" borderId="60" xfId="0" applyFont="1" applyFill="1" applyBorder="1" applyAlignment="1" applyProtection="1">
      <alignment horizontal="right" wrapText="1" readingOrder="2"/>
    </xf>
    <xf numFmtId="0" fontId="3" fillId="12" borderId="59" xfId="0" applyFont="1" applyFill="1" applyBorder="1" applyAlignment="1" applyProtection="1">
      <alignment horizontal="right" wrapText="1" readingOrder="2"/>
    </xf>
    <xf numFmtId="0" fontId="3" fillId="12" borderId="7" xfId="0" applyFont="1" applyFill="1" applyBorder="1" applyAlignment="1" applyProtection="1">
      <alignment horizontal="right" wrapText="1" readingOrder="2"/>
    </xf>
    <xf numFmtId="0" fontId="3" fillId="12" borderId="0" xfId="0" applyFont="1" applyFill="1" applyBorder="1" applyAlignment="1" applyProtection="1">
      <alignment horizontal="right" wrapText="1" readingOrder="2"/>
    </xf>
    <xf numFmtId="0" fontId="7" fillId="14" borderId="0" xfId="0" applyFont="1" applyFill="1" applyBorder="1" applyAlignment="1" applyProtection="1">
      <alignment horizontal="center"/>
    </xf>
    <xf numFmtId="0" fontId="2" fillId="12" borderId="23" xfId="0" applyFont="1" applyFill="1" applyBorder="1" applyAlignment="1" applyProtection="1">
      <alignment horizontal="center" vertical="top" wrapText="1" readingOrder="2"/>
    </xf>
    <xf numFmtId="0" fontId="2" fillId="12" borderId="2" xfId="0" applyFont="1" applyFill="1" applyBorder="1" applyAlignment="1" applyProtection="1">
      <alignment horizontal="center" vertical="top" wrapText="1" readingOrder="2"/>
    </xf>
    <xf numFmtId="0" fontId="2" fillId="12" borderId="20" xfId="0" applyFont="1" applyFill="1" applyBorder="1" applyAlignment="1" applyProtection="1">
      <alignment horizontal="center" vertical="top" wrapText="1" readingOrder="2"/>
    </xf>
    <xf numFmtId="0" fontId="3" fillId="12" borderId="23" xfId="0" applyFont="1" applyFill="1" applyBorder="1" applyAlignment="1" applyProtection="1">
      <alignment horizontal="center" wrapText="1"/>
    </xf>
    <xf numFmtId="0" fontId="3" fillId="12" borderId="2" xfId="0" applyFont="1" applyFill="1" applyBorder="1" applyAlignment="1" applyProtection="1">
      <alignment horizontal="center" wrapText="1"/>
    </xf>
    <xf numFmtId="49" fontId="3" fillId="0" borderId="24" xfId="3" applyNumberFormat="1" applyFont="1" applyBorder="1" applyAlignment="1" applyProtection="1">
      <alignment horizontal="center"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0" fontId="3" fillId="12" borderId="20" xfId="0" applyFont="1" applyFill="1" applyBorder="1" applyAlignment="1" applyProtection="1">
      <alignment horizontal="center" wrapText="1"/>
    </xf>
    <xf numFmtId="0" fontId="3" fillId="12" borderId="58" xfId="0" applyFont="1" applyFill="1" applyBorder="1" applyAlignment="1" applyProtection="1">
      <alignment horizontal="center" wrapText="1"/>
    </xf>
    <xf numFmtId="0" fontId="3" fillId="12" borderId="18" xfId="0" applyFont="1" applyFill="1" applyBorder="1" applyAlignment="1" applyProtection="1">
      <alignment horizontal="center" wrapText="1"/>
    </xf>
    <xf numFmtId="0" fontId="3" fillId="12" borderId="15" xfId="0" applyFont="1" applyFill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6" fillId="0" borderId="2" xfId="0" applyNumberFormat="1" applyFont="1" applyBorder="1" applyAlignment="1" applyProtection="1">
      <alignment horizontal="center" vertical="center" wrapText="1"/>
    </xf>
    <xf numFmtId="49" fontId="26" fillId="0" borderId="20" xfId="0" applyNumberFormat="1" applyFont="1" applyBorder="1" applyAlignment="1" applyProtection="1">
      <alignment horizontal="center" vertical="center" wrapText="1"/>
    </xf>
    <xf numFmtId="0" fontId="29" fillId="14" borderId="40" xfId="0" applyFont="1" applyFill="1" applyBorder="1" applyAlignment="1" applyProtection="1">
      <alignment horizontal="center"/>
    </xf>
    <xf numFmtId="0" fontId="0" fillId="12" borderId="52" xfId="0" applyFill="1" applyBorder="1" applyAlignment="1" applyProtection="1">
      <alignment horizontal="center" vertical="center" wrapText="1"/>
    </xf>
    <xf numFmtId="0" fontId="0" fillId="12" borderId="64" xfId="0" applyFill="1" applyBorder="1" applyAlignment="1" applyProtection="1">
      <alignment horizontal="center" vertical="center" wrapText="1"/>
    </xf>
    <xf numFmtId="0" fontId="0" fillId="2" borderId="52" xfId="0" applyFill="1" applyBorder="1" applyAlignment="1" applyProtection="1">
      <alignment horizontal="center" vertical="center" wrapText="1"/>
    </xf>
    <xf numFmtId="0" fontId="0" fillId="2" borderId="53" xfId="0" applyFill="1" applyBorder="1" applyAlignment="1" applyProtection="1">
      <alignment horizontal="center" vertical="center" wrapText="1"/>
    </xf>
    <xf numFmtId="0" fontId="0" fillId="2" borderId="64" xfId="0" applyFill="1" applyBorder="1" applyAlignment="1" applyProtection="1">
      <alignment horizontal="center" vertical="center" wrapText="1"/>
    </xf>
    <xf numFmtId="49" fontId="28" fillId="5" borderId="58" xfId="0" applyNumberFormat="1" applyFont="1" applyFill="1" applyBorder="1" applyAlignment="1" applyProtection="1">
      <alignment horizontal="center" vertical="top" wrapText="1"/>
    </xf>
    <xf numFmtId="49" fontId="28" fillId="5" borderId="15" xfId="0" applyNumberFormat="1" applyFont="1" applyFill="1" applyBorder="1" applyAlignment="1" applyProtection="1">
      <alignment horizontal="center" vertical="top" wrapText="1"/>
    </xf>
    <xf numFmtId="0" fontId="3" fillId="12" borderId="18" xfId="0" applyFont="1" applyFill="1" applyBorder="1" applyAlignment="1" applyProtection="1">
      <alignment horizontal="center" vertical="top" wrapText="1"/>
    </xf>
    <xf numFmtId="0" fontId="3" fillId="12" borderId="15" xfId="0" applyFont="1" applyFill="1" applyBorder="1" applyAlignment="1" applyProtection="1">
      <alignment horizontal="center" vertical="top" wrapText="1"/>
    </xf>
    <xf numFmtId="1" fontId="28" fillId="5" borderId="2" xfId="0" applyNumberFormat="1" applyFont="1" applyFill="1" applyBorder="1" applyAlignment="1" applyProtection="1">
      <alignment horizontal="center" vertical="top" wrapText="1"/>
    </xf>
    <xf numFmtId="1" fontId="28" fillId="5" borderId="24" xfId="0" applyNumberFormat="1" applyFont="1" applyFill="1" applyBorder="1" applyAlignment="1" applyProtection="1">
      <alignment horizontal="center" vertical="top" wrapText="1"/>
    </xf>
    <xf numFmtId="0" fontId="2" fillId="12" borderId="60" xfId="0" applyFont="1" applyFill="1" applyBorder="1" applyAlignment="1" applyProtection="1">
      <alignment horizontal="center" vertical="center" wrapText="1"/>
    </xf>
    <xf numFmtId="0" fontId="3" fillId="12" borderId="65" xfId="0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12" borderId="7" xfId="0" quotePrefix="1" applyFont="1" applyFill="1" applyBorder="1" applyAlignment="1" applyProtection="1">
      <alignment horizontal="right" vertical="top" wrapText="1" readingOrder="2"/>
    </xf>
    <xf numFmtId="0" fontId="7" fillId="12" borderId="0" xfId="0" quotePrefix="1" applyFont="1" applyFill="1" applyBorder="1" applyAlignment="1" applyProtection="1">
      <alignment horizontal="right" vertical="top" wrapText="1" readingOrder="2"/>
    </xf>
    <xf numFmtId="0" fontId="7" fillId="12" borderId="34" xfId="0" quotePrefix="1" applyFont="1" applyFill="1" applyBorder="1" applyAlignment="1" applyProtection="1">
      <alignment horizontal="right" vertical="top" wrapText="1" readingOrder="2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12" borderId="58" xfId="0" applyFont="1" applyFill="1" applyBorder="1" applyAlignment="1" applyProtection="1">
      <alignment horizontal="center" vertical="center" wrapText="1"/>
    </xf>
    <xf numFmtId="0" fontId="3" fillId="12" borderId="15" xfId="0" applyFont="1" applyFill="1" applyBorder="1" applyAlignment="1" applyProtection="1">
      <alignment horizontal="center" vertical="center" wrapText="1"/>
    </xf>
    <xf numFmtId="0" fontId="3" fillId="12" borderId="58" xfId="0" applyFont="1" applyFill="1" applyBorder="1" applyAlignment="1" applyProtection="1">
      <alignment horizontal="center" vertical="top" wrapText="1"/>
    </xf>
    <xf numFmtId="0" fontId="7" fillId="14" borderId="0" xfId="0" applyFont="1" applyFill="1" applyAlignment="1" applyProtection="1">
      <alignment horizontal="center" wrapText="1"/>
    </xf>
    <xf numFmtId="0" fontId="24" fillId="0" borderId="58" xfId="0" applyFont="1" applyFill="1" applyBorder="1" applyAlignment="1" applyProtection="1">
      <alignment horizontal="right"/>
    </xf>
    <xf numFmtId="0" fontId="24" fillId="0" borderId="15" xfId="0" applyFont="1" applyFill="1" applyBorder="1" applyAlignment="1" applyProtection="1">
      <alignment horizontal="right"/>
    </xf>
    <xf numFmtId="0" fontId="25" fillId="0" borderId="24" xfId="0" applyFont="1" applyFill="1" applyBorder="1" applyAlignment="1" applyProtection="1">
      <alignment horizontal="right" wrapText="1" readingOrder="2"/>
    </xf>
    <xf numFmtId="0" fontId="25" fillId="0" borderId="18" xfId="0" applyFont="1" applyFill="1" applyBorder="1" applyAlignment="1" applyProtection="1">
      <alignment horizontal="right" wrapText="1" readingOrder="2"/>
    </xf>
    <xf numFmtId="0" fontId="25" fillId="0" borderId="15" xfId="0" applyFont="1" applyFill="1" applyBorder="1" applyAlignment="1" applyProtection="1">
      <alignment horizontal="right" wrapText="1" readingOrder="2"/>
    </xf>
    <xf numFmtId="0" fontId="5" fillId="12" borderId="59" xfId="0" applyFont="1" applyFill="1" applyBorder="1" applyAlignment="1" applyProtection="1">
      <alignment horizontal="center" wrapText="1" readingOrder="2"/>
    </xf>
    <xf numFmtId="0" fontId="5" fillId="12" borderId="60" xfId="0" applyFont="1" applyFill="1" applyBorder="1" applyAlignment="1" applyProtection="1">
      <alignment horizontal="center" vertical="top" wrapText="1" readingOrder="2"/>
    </xf>
    <xf numFmtId="0" fontId="5" fillId="12" borderId="59" xfId="0" applyFont="1" applyFill="1" applyBorder="1" applyAlignment="1" applyProtection="1">
      <alignment horizontal="center" vertical="top" wrapText="1" readingOrder="2"/>
    </xf>
    <xf numFmtId="0" fontId="7" fillId="12" borderId="61" xfId="0" quotePrefix="1" applyFont="1" applyFill="1" applyBorder="1" applyAlignment="1" applyProtection="1">
      <alignment horizontal="right" vertical="top" wrapText="1" readingOrder="2"/>
    </xf>
    <xf numFmtId="0" fontId="7" fillId="12" borderId="62" xfId="0" quotePrefix="1" applyFont="1" applyFill="1" applyBorder="1" applyAlignment="1" applyProtection="1">
      <alignment horizontal="right" vertical="top" wrapText="1" readingOrder="2"/>
    </xf>
    <xf numFmtId="0" fontId="7" fillId="12" borderId="63" xfId="0" quotePrefix="1" applyFont="1" applyFill="1" applyBorder="1" applyAlignment="1" applyProtection="1">
      <alignment horizontal="right" vertical="top" wrapText="1" readingOrder="2"/>
    </xf>
    <xf numFmtId="0" fontId="22" fillId="12" borderId="2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 readingOrder="2"/>
    </xf>
    <xf numFmtId="0" fontId="3" fillId="16" borderId="2" xfId="0" applyFont="1" applyFill="1" applyBorder="1" applyAlignment="1" applyProtection="1">
      <alignment horizontal="center" vertical="top" wrapText="1"/>
    </xf>
    <xf numFmtId="0" fontId="3" fillId="16" borderId="20" xfId="0" applyFont="1" applyFill="1" applyBorder="1" applyAlignment="1" applyProtection="1">
      <alignment horizontal="center" vertical="top" wrapText="1"/>
    </xf>
    <xf numFmtId="49" fontId="28" fillId="5" borderId="2" xfId="0" applyNumberFormat="1" applyFont="1" applyFill="1" applyBorder="1" applyAlignment="1" applyProtection="1">
      <alignment horizontal="center" vertical="top" wrapText="1"/>
    </xf>
    <xf numFmtId="49" fontId="28" fillId="5" borderId="20" xfId="0" applyNumberFormat="1" applyFont="1" applyFill="1" applyBorder="1" applyAlignment="1" applyProtection="1">
      <alignment horizontal="center" vertical="top" wrapText="1"/>
    </xf>
    <xf numFmtId="0" fontId="22" fillId="12" borderId="20" xfId="0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2" fillId="0" borderId="20" xfId="0" applyNumberFormat="1" applyFont="1" applyFill="1" applyBorder="1" applyAlignment="1" applyProtection="1">
      <alignment horizontal="center" vertical="center" wrapText="1"/>
    </xf>
    <xf numFmtId="0" fontId="9" fillId="12" borderId="7" xfId="0" applyFont="1" applyFill="1" applyBorder="1" applyAlignment="1" applyProtection="1">
      <alignment horizontal="center"/>
    </xf>
    <xf numFmtId="0" fontId="9" fillId="12" borderId="0" xfId="0" applyFont="1" applyFill="1" applyBorder="1" applyAlignment="1" applyProtection="1">
      <alignment horizontal="center"/>
    </xf>
    <xf numFmtId="0" fontId="9" fillId="12" borderId="34" xfId="0" applyFont="1" applyFill="1" applyBorder="1" applyAlignment="1" applyProtection="1">
      <alignment horizontal="center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3" fontId="2" fillId="0" borderId="23" xfId="0" applyNumberFormat="1" applyFont="1" applyFill="1" applyBorder="1" applyAlignment="1" applyProtection="1">
      <alignment horizontal="center" vertical="center" wrapText="1"/>
    </xf>
    <xf numFmtId="0" fontId="9" fillId="12" borderId="7" xfId="0" applyFont="1" applyFill="1" applyBorder="1" applyAlignment="1" applyProtection="1">
      <alignment horizontal="center"/>
      <protection locked="0"/>
    </xf>
    <xf numFmtId="0" fontId="9" fillId="12" borderId="0" xfId="0" applyFont="1" applyFill="1" applyBorder="1" applyAlignment="1" applyProtection="1">
      <alignment horizontal="center"/>
      <protection locked="0"/>
    </xf>
    <xf numFmtId="0" fontId="9" fillId="12" borderId="34" xfId="0" applyFont="1" applyFill="1" applyBorder="1" applyAlignment="1" applyProtection="1">
      <alignment horizontal="center"/>
      <protection locked="0"/>
    </xf>
    <xf numFmtId="0" fontId="17" fillId="18" borderId="28" xfId="0" applyFont="1" applyFill="1" applyBorder="1" applyAlignment="1" applyProtection="1">
      <alignment horizontal="center"/>
    </xf>
    <xf numFmtId="0" fontId="17" fillId="18" borderId="43" xfId="0" applyFont="1" applyFill="1" applyBorder="1" applyAlignment="1" applyProtection="1">
      <alignment horizontal="center"/>
    </xf>
    <xf numFmtId="3" fontId="9" fillId="7" borderId="69" xfId="0" applyNumberFormat="1" applyFont="1" applyFill="1" applyBorder="1" applyAlignment="1" applyProtection="1">
      <alignment horizontal="center" wrapText="1"/>
    </xf>
    <xf numFmtId="3" fontId="9" fillId="7" borderId="17" xfId="0" applyNumberFormat="1" applyFont="1" applyFill="1" applyBorder="1" applyAlignment="1" applyProtection="1">
      <alignment horizontal="center" wrapText="1"/>
    </xf>
    <xf numFmtId="3" fontId="9" fillId="7" borderId="14" xfId="0" applyNumberFormat="1" applyFont="1" applyFill="1" applyBorder="1" applyAlignment="1" applyProtection="1">
      <alignment horizontal="center" wrapText="1"/>
    </xf>
    <xf numFmtId="0" fontId="7" fillId="9" borderId="21" xfId="0" applyFont="1" applyFill="1" applyBorder="1" applyAlignment="1" applyProtection="1">
      <alignment horizontal="center" wrapText="1" readingOrder="2"/>
    </xf>
    <xf numFmtId="0" fontId="7" fillId="9" borderId="22" xfId="0" applyFont="1" applyFill="1" applyBorder="1" applyAlignment="1" applyProtection="1">
      <alignment horizontal="center" wrapText="1" readingOrder="2"/>
    </xf>
    <xf numFmtId="0" fontId="7" fillId="9" borderId="70" xfId="0" applyFont="1" applyFill="1" applyBorder="1" applyAlignment="1" applyProtection="1">
      <alignment horizontal="center" wrapText="1" readingOrder="2"/>
    </xf>
    <xf numFmtId="0" fontId="7" fillId="9" borderId="13" xfId="0" applyFont="1" applyFill="1" applyBorder="1" applyAlignment="1" applyProtection="1">
      <alignment horizontal="center" wrapText="1" readingOrder="2"/>
    </xf>
    <xf numFmtId="0" fontId="7" fillId="9" borderId="31" xfId="0" applyFont="1" applyFill="1" applyBorder="1" applyAlignment="1" applyProtection="1">
      <alignment horizontal="center" wrapText="1" readingOrder="2"/>
    </xf>
    <xf numFmtId="1" fontId="17" fillId="9" borderId="28" xfId="0" applyNumberFormat="1" applyFont="1" applyFill="1" applyBorder="1" applyAlignment="1" applyProtection="1">
      <alignment horizontal="right" wrapText="1"/>
    </xf>
    <xf numFmtId="0" fontId="0" fillId="9" borderId="28" xfId="0" applyFill="1" applyBorder="1" applyProtection="1"/>
    <xf numFmtId="0" fontId="7" fillId="9" borderId="13" xfId="0" applyFont="1" applyFill="1" applyBorder="1" applyAlignment="1" applyProtection="1">
      <alignment horizontal="left" vertical="center" wrapText="1" readingOrder="2"/>
    </xf>
    <xf numFmtId="0" fontId="7" fillId="9" borderId="22" xfId="0" applyFont="1" applyFill="1" applyBorder="1" applyAlignment="1" applyProtection="1">
      <alignment horizontal="left" vertical="center" wrapText="1" readingOrder="2"/>
    </xf>
    <xf numFmtId="0" fontId="7" fillId="9" borderId="31" xfId="0" applyFont="1" applyFill="1" applyBorder="1" applyAlignment="1" applyProtection="1">
      <alignment horizontal="left" vertical="center" wrapText="1" readingOrder="2"/>
    </xf>
    <xf numFmtId="0" fontId="7" fillId="9" borderId="18" xfId="0" applyFont="1" applyFill="1" applyBorder="1" applyAlignment="1" applyProtection="1">
      <alignment horizontal="left" vertical="center" wrapText="1" readingOrder="2"/>
    </xf>
    <xf numFmtId="3" fontId="8" fillId="0" borderId="24" xfId="0" applyNumberFormat="1" applyFont="1" applyBorder="1" applyAlignment="1" applyProtection="1">
      <alignment horizontal="center" vertical="center"/>
    </xf>
    <xf numFmtId="3" fontId="8" fillId="0" borderId="15" xfId="0" applyNumberFormat="1" applyFont="1" applyBorder="1" applyAlignment="1" applyProtection="1">
      <alignment horizontal="center" vertical="center"/>
    </xf>
    <xf numFmtId="9" fontId="8" fillId="0" borderId="2" xfId="2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3" fontId="9" fillId="7" borderId="8" xfId="0" applyNumberFormat="1" applyFont="1" applyFill="1" applyBorder="1" applyAlignment="1" applyProtection="1">
      <alignment horizontal="center"/>
    </xf>
    <xf numFmtId="3" fontId="9" fillId="7" borderId="19" xfId="0" applyNumberFormat="1" applyFont="1" applyFill="1" applyBorder="1" applyAlignment="1" applyProtection="1">
      <alignment horizontal="center"/>
    </xf>
    <xf numFmtId="3" fontId="9" fillId="7" borderId="12" xfId="0" applyNumberFormat="1" applyFont="1" applyFill="1" applyBorder="1" applyAlignment="1" applyProtection="1">
      <alignment horizontal="center"/>
    </xf>
    <xf numFmtId="0" fontId="16" fillId="0" borderId="24" xfId="3" applyFont="1" applyBorder="1" applyAlignment="1" applyProtection="1">
      <alignment horizontal="center" wrapText="1"/>
    </xf>
    <xf numFmtId="0" fontId="16" fillId="0" borderId="18" xfId="3" applyFont="1" applyBorder="1" applyAlignment="1" applyProtection="1">
      <alignment horizontal="center" wrapText="1"/>
    </xf>
    <xf numFmtId="0" fontId="16" fillId="0" borderId="15" xfId="3" applyFont="1" applyBorder="1" applyAlignment="1" applyProtection="1">
      <alignment horizontal="center" wrapText="1"/>
    </xf>
    <xf numFmtId="0" fontId="7" fillId="9" borderId="9" xfId="0" applyFont="1" applyFill="1" applyBorder="1" applyAlignment="1" applyProtection="1">
      <alignment horizontal="left" vertical="center" wrapText="1" readingOrder="2"/>
    </xf>
    <xf numFmtId="0" fontId="7" fillId="9" borderId="10" xfId="0" applyFont="1" applyFill="1" applyBorder="1" applyAlignment="1" applyProtection="1">
      <alignment horizontal="left" vertical="center" wrapText="1" readingOrder="2"/>
    </xf>
    <xf numFmtId="0" fontId="7" fillId="9" borderId="11" xfId="0" applyFont="1" applyFill="1" applyBorder="1" applyAlignment="1" applyProtection="1">
      <alignment horizontal="left" vertical="center" wrapText="1" readingOrder="2"/>
    </xf>
    <xf numFmtId="0" fontId="17" fillId="3" borderId="15" xfId="0" applyFont="1" applyFill="1" applyBorder="1" applyAlignment="1" applyProtection="1">
      <alignment horizontal="center"/>
    </xf>
    <xf numFmtId="0" fontId="17" fillId="3" borderId="2" xfId="0" applyFont="1" applyFill="1" applyBorder="1" applyAlignment="1" applyProtection="1">
      <alignment horizontal="center"/>
    </xf>
    <xf numFmtId="0" fontId="7" fillId="3" borderId="66" xfId="0" applyFont="1" applyFill="1" applyBorder="1" applyAlignment="1" applyProtection="1">
      <alignment horizontal="center" wrapText="1" readingOrder="2"/>
    </xf>
    <xf numFmtId="0" fontId="7" fillId="3" borderId="50" xfId="0" applyFont="1" applyFill="1" applyBorder="1" applyAlignment="1" applyProtection="1">
      <alignment horizontal="center" wrapText="1" readingOrder="2"/>
    </xf>
    <xf numFmtId="0" fontId="7" fillId="3" borderId="45" xfId="0" applyFont="1" applyFill="1" applyBorder="1" applyAlignment="1" applyProtection="1">
      <alignment horizontal="center" wrapText="1" readingOrder="2"/>
    </xf>
    <xf numFmtId="0" fontId="7" fillId="3" borderId="1" xfId="0" applyFont="1" applyFill="1" applyBorder="1" applyAlignment="1" applyProtection="1">
      <alignment horizontal="center" wrapText="1" readingOrder="2"/>
    </xf>
    <xf numFmtId="0" fontId="7" fillId="17" borderId="67" xfId="0" applyFont="1" applyFill="1" applyBorder="1" applyAlignment="1" applyProtection="1">
      <alignment horizontal="center" wrapText="1" readingOrder="2"/>
    </xf>
    <xf numFmtId="0" fontId="7" fillId="17" borderId="66" xfId="0" applyFont="1" applyFill="1" applyBorder="1" applyAlignment="1" applyProtection="1">
      <alignment horizontal="center" wrapText="1" readingOrder="2"/>
    </xf>
    <xf numFmtId="0" fontId="17" fillId="9" borderId="68" xfId="0" applyFont="1" applyFill="1" applyBorder="1" applyAlignment="1" applyProtection="1">
      <alignment horizontal="right"/>
    </xf>
    <xf numFmtId="0" fontId="17" fillId="9" borderId="28" xfId="0" applyFont="1" applyFill="1" applyBorder="1" applyAlignment="1" applyProtection="1">
      <alignment horizontal="right"/>
    </xf>
    <xf numFmtId="1" fontId="17" fillId="9" borderId="28" xfId="0" applyNumberFormat="1" applyFont="1" applyFill="1" applyBorder="1" applyAlignment="1" applyProtection="1">
      <alignment horizontal="left" wrapText="1"/>
    </xf>
    <xf numFmtId="0" fontId="17" fillId="9" borderId="28" xfId="0" applyFont="1" applyFill="1" applyBorder="1" applyAlignment="1" applyProtection="1">
      <alignment horizontal="left" wrapText="1"/>
    </xf>
    <xf numFmtId="14" fontId="17" fillId="9" borderId="28" xfId="0" applyNumberFormat="1" applyFont="1" applyFill="1" applyBorder="1" applyAlignment="1" applyProtection="1">
      <alignment horizontal="center" wrapText="1"/>
    </xf>
    <xf numFmtId="1" fontId="17" fillId="9" borderId="28" xfId="0" applyNumberFormat="1" applyFont="1" applyFill="1" applyBorder="1" applyAlignment="1" applyProtection="1">
      <alignment horizontal="left"/>
    </xf>
    <xf numFmtId="0" fontId="10" fillId="9" borderId="69" xfId="3" applyFill="1" applyBorder="1" applyAlignment="1" applyProtection="1">
      <alignment horizontal="center" wrapText="1" readingOrder="2"/>
    </xf>
    <xf numFmtId="0" fontId="10" fillId="9" borderId="17" xfId="3" applyFill="1" applyBorder="1" applyAlignment="1" applyProtection="1">
      <alignment horizontal="center" wrapText="1" readingOrder="2"/>
    </xf>
    <xf numFmtId="0" fontId="10" fillId="9" borderId="14" xfId="3" applyFill="1" applyBorder="1" applyAlignment="1" applyProtection="1">
      <alignment horizontal="center" wrapText="1" readingOrder="2"/>
    </xf>
    <xf numFmtId="0" fontId="9" fillId="0" borderId="0" xfId="0" applyFont="1" applyFill="1" applyBorder="1" applyAlignment="1" applyProtection="1">
      <alignment horizontal="right"/>
    </xf>
    <xf numFmtId="0" fontId="9" fillId="7" borderId="24" xfId="0" applyFont="1" applyFill="1" applyBorder="1" applyAlignment="1" applyProtection="1">
      <alignment horizontal="center" wrapText="1"/>
    </xf>
    <xf numFmtId="0" fontId="9" fillId="7" borderId="15" xfId="0" applyFont="1" applyFill="1" applyBorder="1" applyAlignment="1" applyProtection="1">
      <alignment horizontal="center" wrapText="1"/>
    </xf>
    <xf numFmtId="3" fontId="9" fillId="7" borderId="2" xfId="0" applyNumberFormat="1" applyFont="1" applyFill="1" applyBorder="1" applyAlignment="1" applyProtection="1">
      <alignment horizontal="center" wrapText="1"/>
    </xf>
    <xf numFmtId="9" fontId="3" fillId="0" borderId="2" xfId="2" applyFont="1" applyBorder="1" applyAlignment="1" applyProtection="1">
      <alignment horizontal="center" vertical="center"/>
    </xf>
    <xf numFmtId="14" fontId="7" fillId="4" borderId="52" xfId="0" applyNumberFormat="1" applyFont="1" applyFill="1" applyBorder="1" applyAlignment="1" applyProtection="1">
      <alignment horizontal="center" wrapText="1" readingOrder="2"/>
    </xf>
    <xf numFmtId="14" fontId="7" fillId="4" borderId="54" xfId="0" applyNumberFormat="1" applyFont="1" applyFill="1" applyBorder="1" applyAlignment="1" applyProtection="1">
      <alignment horizontal="center" wrapText="1" readingOrder="2"/>
    </xf>
    <xf numFmtId="169" fontId="7" fillId="4" borderId="52" xfId="0" applyNumberFormat="1" applyFont="1" applyFill="1" applyBorder="1" applyAlignment="1" applyProtection="1">
      <alignment horizontal="center" wrapText="1" readingOrder="2"/>
    </xf>
    <xf numFmtId="169" fontId="7" fillId="4" borderId="54" xfId="0" applyNumberFormat="1" applyFont="1" applyFill="1" applyBorder="1" applyAlignment="1" applyProtection="1">
      <alignment horizontal="center" wrapText="1" readingOrder="2"/>
    </xf>
    <xf numFmtId="0" fontId="17" fillId="9" borderId="24" xfId="0" applyFont="1" applyFill="1" applyBorder="1" applyAlignment="1" applyProtection="1">
      <alignment horizontal="right" vertical="top" wrapText="1" readingOrder="2"/>
    </xf>
    <xf numFmtId="0" fontId="17" fillId="9" borderId="18" xfId="0" applyFont="1" applyFill="1" applyBorder="1" applyAlignment="1" applyProtection="1">
      <alignment horizontal="right" vertical="top" wrapText="1" readingOrder="2"/>
    </xf>
    <xf numFmtId="0" fontId="17" fillId="3" borderId="24" xfId="0" applyFont="1" applyFill="1" applyBorder="1" applyAlignment="1" applyProtection="1">
      <alignment horizontal="center" vertical="top" wrapText="1" readingOrder="2"/>
    </xf>
    <xf numFmtId="0" fontId="17" fillId="3" borderId="18" xfId="0" applyFont="1" applyFill="1" applyBorder="1" applyAlignment="1" applyProtection="1">
      <alignment horizontal="center" vertical="top" wrapText="1" readingOrder="2"/>
    </xf>
    <xf numFmtId="0" fontId="17" fillId="3" borderId="15" xfId="0" applyFont="1" applyFill="1" applyBorder="1" applyAlignment="1" applyProtection="1">
      <alignment horizontal="center" vertical="top" wrapText="1" readingOrder="2"/>
    </xf>
    <xf numFmtId="0" fontId="17" fillId="9" borderId="2" xfId="0" applyFont="1" applyFill="1" applyBorder="1" applyAlignment="1" applyProtection="1">
      <alignment horizontal="right" wrapText="1" readingOrder="2"/>
    </xf>
    <xf numFmtId="0" fontId="17" fillId="9" borderId="24" xfId="0" applyFont="1" applyFill="1" applyBorder="1" applyAlignment="1" applyProtection="1">
      <alignment horizontal="right" wrapText="1" readingOrder="2"/>
    </xf>
    <xf numFmtId="0" fontId="21" fillId="9" borderId="18" xfId="0" applyFont="1" applyFill="1" applyBorder="1" applyAlignment="1" applyProtection="1">
      <alignment horizontal="center" wrapText="1" readingOrder="2"/>
    </xf>
    <xf numFmtId="0" fontId="17" fillId="3" borderId="2" xfId="0" applyFont="1" applyFill="1" applyBorder="1" applyAlignment="1" applyProtection="1">
      <alignment horizontal="center" wrapText="1" readingOrder="2"/>
    </xf>
    <xf numFmtId="0" fontId="7" fillId="4" borderId="52" xfId="0" applyFont="1" applyFill="1" applyBorder="1" applyAlignment="1" applyProtection="1">
      <alignment horizontal="center" wrapText="1" readingOrder="2"/>
    </xf>
    <xf numFmtId="0" fontId="7" fillId="4" borderId="54" xfId="0" applyFont="1" applyFill="1" applyBorder="1" applyAlignment="1" applyProtection="1">
      <alignment horizontal="center" wrapText="1" readingOrder="2"/>
    </xf>
    <xf numFmtId="0" fontId="7" fillId="4" borderId="53" xfId="0" applyFont="1" applyFill="1" applyBorder="1" applyAlignment="1" applyProtection="1">
      <alignment horizontal="center" wrapText="1" readingOrder="2"/>
    </xf>
    <xf numFmtId="0" fontId="10" fillId="4" borderId="55" xfId="3" applyFill="1" applyBorder="1" applyAlignment="1" applyProtection="1">
      <alignment horizontal="center" wrapText="1" readingOrder="2"/>
    </xf>
    <xf numFmtId="0" fontId="10" fillId="4" borderId="56" xfId="3" applyFill="1" applyBorder="1" applyAlignment="1" applyProtection="1">
      <alignment horizontal="center" wrapText="1" readingOrder="2"/>
    </xf>
    <xf numFmtId="0" fontId="16" fillId="4" borderId="55" xfId="3" applyFont="1" applyFill="1" applyBorder="1" applyAlignment="1" applyProtection="1">
      <alignment horizontal="center" wrapText="1" readingOrder="2"/>
    </xf>
    <xf numFmtId="0" fontId="16" fillId="4" borderId="56" xfId="3" applyFont="1" applyFill="1" applyBorder="1" applyAlignment="1" applyProtection="1">
      <alignment horizontal="center" wrapText="1" readingOrder="2"/>
    </xf>
    <xf numFmtId="169" fontId="7" fillId="4" borderId="53" xfId="0" applyNumberFormat="1" applyFont="1" applyFill="1" applyBorder="1" applyAlignment="1" applyProtection="1">
      <alignment horizontal="center" wrapText="1" readingOrder="2"/>
    </xf>
    <xf numFmtId="0" fontId="17" fillId="9" borderId="24" xfId="0" applyFont="1" applyFill="1" applyBorder="1" applyAlignment="1" applyProtection="1">
      <alignment horizontal="center" vertical="top" wrapText="1" readingOrder="2"/>
    </xf>
    <xf numFmtId="0" fontId="17" fillId="9" borderId="18" xfId="0" applyFont="1" applyFill="1" applyBorder="1" applyAlignment="1" applyProtection="1">
      <alignment horizontal="center" vertical="top" wrapText="1" readingOrder="2"/>
    </xf>
  </cellXfs>
  <cellStyles count="5">
    <cellStyle name="Comma" xfId="1" builtinId="3"/>
    <cellStyle name="Normal" xfId="0" builtinId="0"/>
    <cellStyle name="Percent" xfId="2" builtinId="5"/>
    <cellStyle name="היפר-קישור" xfId="3" builtinId="8"/>
    <cellStyle name="פסיק [0]" xfId="4" builtinId="6"/>
  </cellStyles>
  <dxfs count="229">
    <dxf>
      <fill>
        <patternFill>
          <bgColor indexed="41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1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14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46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EAEAEA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DDDDD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oital.gov.il/NR/exeres/47CF0DD5-5A28-4E40-A41C-FFD812E95CD2.ht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2"/>
    <pageSetUpPr fitToPage="1"/>
  </sheetPr>
  <dimension ref="A1:AG384"/>
  <sheetViews>
    <sheetView showGridLines="0" rightToLeft="1" zoomScaleNormal="100" workbookViewId="0">
      <pane ySplit="1" topLeftCell="A14" activePane="bottomLeft" state="frozen"/>
      <selection pane="bottomLeft" activeCell="C214" sqref="C214"/>
    </sheetView>
  </sheetViews>
  <sheetFormatPr defaultRowHeight="12.75" x14ac:dyDescent="0.2"/>
  <cols>
    <col min="1" max="1" width="11" style="3" customWidth="1"/>
    <col min="2" max="2" width="18" style="3" customWidth="1"/>
    <col min="3" max="3" width="15.140625" style="3" customWidth="1"/>
    <col min="4" max="4" width="16" style="3" customWidth="1"/>
    <col min="5" max="5" width="18.85546875" style="3" customWidth="1"/>
    <col min="6" max="6" width="20.85546875" style="3" customWidth="1"/>
    <col min="7" max="7" width="20.42578125" style="4" hidden="1" customWidth="1"/>
    <col min="8" max="8" width="19.5703125" style="3" customWidth="1"/>
    <col min="9" max="9" width="12" style="3" customWidth="1"/>
    <col min="10" max="20" width="9.140625" style="3"/>
    <col min="21" max="21" width="3.140625" style="3" customWidth="1"/>
    <col min="22" max="22" width="9.140625" style="3"/>
    <col min="23" max="23" width="3.85546875" style="3" customWidth="1"/>
    <col min="24" max="16384" width="9.140625" style="3"/>
  </cols>
  <sheetData>
    <row r="1" spans="1:33" ht="21.75" customHeight="1" thickBot="1" x14ac:dyDescent="0.35">
      <c r="A1" s="97" t="s">
        <v>36</v>
      </c>
      <c r="B1" s="235" t="s">
        <v>38</v>
      </c>
      <c r="C1" s="98" t="s">
        <v>37</v>
      </c>
      <c r="D1" s="99" t="s">
        <v>111</v>
      </c>
      <c r="E1" s="100">
        <v>39083</v>
      </c>
      <c r="F1" s="224" t="s">
        <v>189</v>
      </c>
      <c r="G1" s="3"/>
    </row>
    <row r="2" spans="1:33" s="4" customFormat="1" ht="17.100000000000001" customHeight="1" x14ac:dyDescent="0.25">
      <c r="A2" s="332" t="s">
        <v>191</v>
      </c>
      <c r="B2" s="333"/>
      <c r="C2" s="333"/>
      <c r="D2" s="333"/>
      <c r="E2" s="233"/>
      <c r="F2" s="234"/>
      <c r="G2" s="11"/>
      <c r="H2" s="83" t="s">
        <v>196</v>
      </c>
    </row>
    <row r="3" spans="1:33" s="4" customFormat="1" ht="17.100000000000001" customHeight="1" x14ac:dyDescent="0.25">
      <c r="A3" s="334"/>
      <c r="B3" s="335"/>
      <c r="C3" s="335"/>
      <c r="D3" s="335"/>
      <c r="E3" s="164"/>
      <c r="F3" s="165"/>
      <c r="G3" s="11"/>
      <c r="AG3" s="231"/>
    </row>
    <row r="4" spans="1:33" ht="20.25" customHeight="1" thickBot="1" x14ac:dyDescent="0.45">
      <c r="A4" s="166"/>
      <c r="B4" s="352" t="s">
        <v>140</v>
      </c>
      <c r="C4" s="352"/>
      <c r="D4" s="352" t="s">
        <v>141</v>
      </c>
      <c r="E4" s="352"/>
      <c r="F4" s="165"/>
      <c r="G4" s="12"/>
      <c r="AG4" s="231"/>
    </row>
    <row r="5" spans="1:33" ht="25.5" customHeight="1" thickBot="1" x14ac:dyDescent="0.3">
      <c r="A5" s="166"/>
      <c r="B5" s="167"/>
      <c r="C5" s="167"/>
      <c r="D5" s="167"/>
      <c r="E5" s="168" t="s">
        <v>35</v>
      </c>
      <c r="F5" s="236"/>
      <c r="G5" s="13"/>
      <c r="H5" s="5"/>
      <c r="N5" s="231"/>
      <c r="O5" s="231"/>
      <c r="Q5" s="231"/>
      <c r="R5" s="231"/>
      <c r="S5" s="231"/>
      <c r="U5" s="231"/>
      <c r="V5" s="231"/>
      <c r="W5" s="231"/>
      <c r="Y5" s="231"/>
      <c r="Z5" s="231"/>
      <c r="AB5" s="231"/>
      <c r="AD5" s="231"/>
      <c r="AF5" s="231"/>
      <c r="AG5" s="231"/>
    </row>
    <row r="6" spans="1:33" ht="18.75" customHeight="1" x14ac:dyDescent="0.25">
      <c r="A6" s="397"/>
      <c r="B6" s="398"/>
      <c r="C6" s="398"/>
      <c r="D6" s="398"/>
      <c r="E6" s="398"/>
      <c r="F6" s="399"/>
      <c r="G6" s="13"/>
      <c r="H6" s="5"/>
      <c r="N6" s="231"/>
      <c r="Q6" s="231"/>
      <c r="S6" s="231"/>
      <c r="V6" s="231"/>
      <c r="Y6" s="231"/>
      <c r="AC6" s="231"/>
      <c r="AF6" s="231"/>
    </row>
    <row r="7" spans="1:33" ht="18.75" customHeight="1" x14ac:dyDescent="0.25">
      <c r="A7" s="403"/>
      <c r="B7" s="404"/>
      <c r="C7" s="404"/>
      <c r="D7" s="404"/>
      <c r="E7" s="404"/>
      <c r="F7" s="405"/>
      <c r="G7" s="13"/>
      <c r="H7" s="5"/>
      <c r="Q7" s="231"/>
      <c r="S7" s="231"/>
      <c r="V7" s="231"/>
      <c r="Y7" s="231"/>
      <c r="Z7" s="231"/>
      <c r="AB7" s="231"/>
      <c r="AD7" s="231"/>
      <c r="AG7" s="231"/>
    </row>
    <row r="8" spans="1:33" ht="21" customHeight="1" x14ac:dyDescent="0.25">
      <c r="A8" s="337" t="s">
        <v>99</v>
      </c>
      <c r="B8" s="338"/>
      <c r="C8" s="338"/>
      <c r="D8" s="338"/>
      <c r="E8" s="338"/>
      <c r="F8" s="339"/>
      <c r="G8" s="14"/>
      <c r="Z8" s="231"/>
    </row>
    <row r="9" spans="1:33" ht="20.25" customHeight="1" x14ac:dyDescent="0.25">
      <c r="A9" s="375" t="s">
        <v>16</v>
      </c>
      <c r="B9" s="361"/>
      <c r="C9" s="360" t="s">
        <v>192</v>
      </c>
      <c r="D9" s="361"/>
      <c r="E9" s="390" t="s">
        <v>109</v>
      </c>
      <c r="F9" s="391"/>
      <c r="G9" s="15"/>
      <c r="Z9" s="231"/>
    </row>
    <row r="10" spans="1:33" ht="42.75" customHeight="1" x14ac:dyDescent="0.25">
      <c r="A10" s="358"/>
      <c r="B10" s="359"/>
      <c r="C10" s="362"/>
      <c r="D10" s="363"/>
      <c r="E10" s="392"/>
      <c r="F10" s="393"/>
      <c r="G10" s="237"/>
      <c r="N10" s="231"/>
      <c r="O10" s="231"/>
      <c r="P10" s="231"/>
      <c r="R10" s="231"/>
    </row>
    <row r="11" spans="1:33" s="66" customFormat="1" ht="22.5" customHeight="1" x14ac:dyDescent="0.25">
      <c r="A11" s="340" t="s">
        <v>105</v>
      </c>
      <c r="B11" s="341"/>
      <c r="C11" s="341"/>
      <c r="D11" s="341" t="s">
        <v>57</v>
      </c>
      <c r="E11" s="341"/>
      <c r="F11" s="344"/>
      <c r="G11" s="65"/>
      <c r="N11" s="231"/>
      <c r="R11" s="231"/>
    </row>
    <row r="12" spans="1:33" s="8" customFormat="1" ht="20.25" customHeight="1" x14ac:dyDescent="0.25">
      <c r="A12" s="402"/>
      <c r="B12" s="395"/>
      <c r="C12" s="395"/>
      <c r="D12" s="395"/>
      <c r="E12" s="395"/>
      <c r="F12" s="396"/>
      <c r="G12" s="238"/>
      <c r="N12" s="231"/>
      <c r="R12" s="231"/>
    </row>
    <row r="13" spans="1:33" s="66" customFormat="1" ht="20.25" customHeight="1" x14ac:dyDescent="0.25">
      <c r="A13" s="345" t="s">
        <v>53</v>
      </c>
      <c r="B13" s="346"/>
      <c r="C13" s="347"/>
      <c r="D13" s="169" t="s">
        <v>14</v>
      </c>
      <c r="E13" s="169" t="s">
        <v>13</v>
      </c>
      <c r="F13" s="170" t="s">
        <v>12</v>
      </c>
      <c r="G13" s="65"/>
      <c r="N13" s="231"/>
      <c r="R13" s="231"/>
    </row>
    <row r="14" spans="1:33" s="7" customFormat="1" ht="20.25" customHeight="1" x14ac:dyDescent="0.25">
      <c r="A14" s="400"/>
      <c r="B14" s="401"/>
      <c r="C14" s="401"/>
      <c r="D14" s="239"/>
      <c r="E14" s="239"/>
      <c r="F14" s="240"/>
      <c r="G14" s="241"/>
      <c r="R14" s="231"/>
    </row>
    <row r="15" spans="1:33" s="66" customFormat="1" ht="20.25" customHeight="1" x14ac:dyDescent="0.25">
      <c r="A15" s="340" t="s">
        <v>114</v>
      </c>
      <c r="B15" s="341"/>
      <c r="C15" s="341"/>
      <c r="D15" s="169" t="s">
        <v>113</v>
      </c>
      <c r="E15" s="341" t="s">
        <v>52</v>
      </c>
      <c r="F15" s="344"/>
      <c r="G15" s="65"/>
      <c r="R15" s="231"/>
    </row>
    <row r="16" spans="1:33" s="9" customFormat="1" ht="20.25" customHeight="1" x14ac:dyDescent="0.25">
      <c r="A16" s="366"/>
      <c r="B16" s="367"/>
      <c r="C16" s="367"/>
      <c r="D16" s="239"/>
      <c r="E16" s="342"/>
      <c r="F16" s="343"/>
      <c r="G16" s="241"/>
      <c r="R16" s="231"/>
    </row>
    <row r="17" spans="1:18" s="66" customFormat="1" ht="20.25" customHeight="1" x14ac:dyDescent="0.25">
      <c r="A17" s="345" t="s">
        <v>193</v>
      </c>
      <c r="B17" s="346"/>
      <c r="C17" s="347"/>
      <c r="D17" s="171" t="s">
        <v>11</v>
      </c>
      <c r="E17" s="341" t="s">
        <v>112</v>
      </c>
      <c r="F17" s="344"/>
      <c r="G17" s="65"/>
      <c r="R17" s="231"/>
    </row>
    <row r="18" spans="1:18" s="8" customFormat="1" ht="20.25" customHeight="1" x14ac:dyDescent="0.2">
      <c r="A18" s="348"/>
      <c r="B18" s="349"/>
      <c r="C18" s="349"/>
      <c r="D18" s="239"/>
      <c r="E18" s="350"/>
      <c r="F18" s="351"/>
      <c r="G18" s="242"/>
    </row>
    <row r="19" spans="1:18" s="6" customFormat="1" ht="20.25" customHeight="1" x14ac:dyDescent="0.2">
      <c r="A19" s="364" t="s">
        <v>110</v>
      </c>
      <c r="B19" s="365"/>
      <c r="C19" s="388" t="s">
        <v>115</v>
      </c>
      <c r="D19" s="388"/>
      <c r="E19" s="388" t="s">
        <v>89</v>
      </c>
      <c r="F19" s="394"/>
      <c r="G19" s="16"/>
    </row>
    <row r="20" spans="1:18" s="6" customFormat="1" ht="20.25" customHeight="1" x14ac:dyDescent="0.2">
      <c r="A20" s="373" t="s">
        <v>49</v>
      </c>
      <c r="B20" s="374"/>
      <c r="C20" s="172" t="s">
        <v>33</v>
      </c>
      <c r="D20" s="172" t="s">
        <v>34</v>
      </c>
      <c r="E20" s="172" t="s">
        <v>50</v>
      </c>
      <c r="F20" s="173" t="s">
        <v>51</v>
      </c>
      <c r="G20" s="17"/>
    </row>
    <row r="21" spans="1:18" s="7" customFormat="1" ht="20.25" customHeight="1" x14ac:dyDescent="0.2">
      <c r="A21" s="371"/>
      <c r="B21" s="372"/>
      <c r="C21" s="243"/>
      <c r="D21" s="243"/>
      <c r="E21" s="243"/>
      <c r="F21" s="244"/>
      <c r="G21" s="245"/>
    </row>
    <row r="22" spans="1:18" ht="8.25" customHeight="1" x14ac:dyDescent="0.2">
      <c r="A22" s="174"/>
      <c r="B22" s="175"/>
      <c r="C22" s="175"/>
      <c r="D22" s="176"/>
      <c r="E22" s="177"/>
      <c r="F22" s="178"/>
      <c r="G22" s="18"/>
    </row>
    <row r="23" spans="1:18" ht="17.100000000000001" customHeight="1" x14ac:dyDescent="0.2">
      <c r="A23" s="179"/>
      <c r="B23" s="180"/>
      <c r="C23" s="180"/>
      <c r="D23" s="181"/>
      <c r="E23" s="181"/>
      <c r="F23" s="182"/>
      <c r="G23" s="19"/>
      <c r="J23" s="4"/>
    </row>
    <row r="24" spans="1:18" ht="23.25" customHeight="1" thickBot="1" x14ac:dyDescent="0.25">
      <c r="A24" s="337" t="s">
        <v>97</v>
      </c>
      <c r="B24" s="338"/>
      <c r="C24" s="338"/>
      <c r="D24" s="338"/>
      <c r="E24" s="338"/>
      <c r="F24" s="339"/>
      <c r="G24" s="14"/>
    </row>
    <row r="25" spans="1:18" ht="48.75" customHeight="1" x14ac:dyDescent="0.25">
      <c r="A25" s="101" t="s">
        <v>0</v>
      </c>
      <c r="B25" s="102" t="s">
        <v>1</v>
      </c>
      <c r="C25" s="102" t="s">
        <v>82</v>
      </c>
      <c r="D25" s="102" t="s">
        <v>23</v>
      </c>
      <c r="E25" s="103" t="s">
        <v>80</v>
      </c>
      <c r="F25" s="104" t="s">
        <v>106</v>
      </c>
      <c r="G25" s="219" t="s">
        <v>98</v>
      </c>
    </row>
    <row r="26" spans="1:18" s="6" customFormat="1" ht="29.25" customHeight="1" x14ac:dyDescent="0.2">
      <c r="A26" s="105">
        <v>1</v>
      </c>
      <c r="B26" s="106" t="s">
        <v>2</v>
      </c>
      <c r="C26" s="183">
        <f>'כח אדם - שכר'!T226</f>
        <v>0</v>
      </c>
      <c r="D26" s="183">
        <f>'כח אדם - שכר'!Q226</f>
        <v>0</v>
      </c>
      <c r="E26" s="183">
        <f>D26+C26</f>
        <v>0</v>
      </c>
      <c r="F26" s="184">
        <f>'כח אדם - שכר'!R226</f>
        <v>0</v>
      </c>
      <c r="G26" s="220">
        <f>'כח אדם - שכר'!V226</f>
        <v>0</v>
      </c>
    </row>
    <row r="27" spans="1:18" s="6" customFormat="1" ht="29.25" customHeight="1" x14ac:dyDescent="0.2">
      <c r="A27" s="105">
        <v>2</v>
      </c>
      <c r="B27" s="106" t="s">
        <v>147</v>
      </c>
      <c r="C27" s="183">
        <f>חומרים!C55+'חומרים- ציוד יעודי (מגנ"ט)'!C43</f>
        <v>0</v>
      </c>
      <c r="D27" s="183">
        <f>חומרים!D55+'חומרים- ציוד יעודי (מגנ"ט)'!D43</f>
        <v>0</v>
      </c>
      <c r="E27" s="183">
        <f>D27+C27</f>
        <v>0</v>
      </c>
      <c r="F27" s="184">
        <f>חומרים!E55+'חומרים- ציוד יעודי (מגנ"ט)'!E43</f>
        <v>0</v>
      </c>
      <c r="G27" s="221">
        <f>חומרים!H55+'חומרים- ציוד יעודי (מגנ"ט)'!H43</f>
        <v>0</v>
      </c>
    </row>
    <row r="28" spans="1:18" s="6" customFormat="1" ht="29.25" customHeight="1" x14ac:dyDescent="0.2">
      <c r="A28" s="105">
        <v>3</v>
      </c>
      <c r="B28" s="106" t="s">
        <v>3</v>
      </c>
      <c r="C28" s="183">
        <f>'קבלני משנה'!C43</f>
        <v>0</v>
      </c>
      <c r="D28" s="183">
        <f>'קבלני משנה'!D43</f>
        <v>0</v>
      </c>
      <c r="E28" s="183">
        <f>D28+C28</f>
        <v>0</v>
      </c>
      <c r="F28" s="184">
        <f>'קבלני משנה'!E43</f>
        <v>0</v>
      </c>
      <c r="G28" s="221">
        <f>'קבלני משנה'!H43</f>
        <v>0</v>
      </c>
    </row>
    <row r="29" spans="1:18" s="6" customFormat="1" ht="29.25" customHeight="1" x14ac:dyDescent="0.2">
      <c r="A29" s="105">
        <v>4</v>
      </c>
      <c r="B29" s="106" t="s">
        <v>58</v>
      </c>
      <c r="C29" s="183">
        <f>ציוד!J53</f>
        <v>0</v>
      </c>
      <c r="D29" s="183">
        <f>ציוד!H53</f>
        <v>0</v>
      </c>
      <c r="E29" s="183">
        <f>D29+C29</f>
        <v>0</v>
      </c>
      <c r="F29" s="184">
        <f>ציוד!I53</f>
        <v>0</v>
      </c>
      <c r="G29" s="221">
        <f>ציוד!M53</f>
        <v>0</v>
      </c>
    </row>
    <row r="30" spans="1:18" s="6" customFormat="1" ht="29.25" customHeight="1" thickBot="1" x14ac:dyDescent="0.25">
      <c r="A30" s="107">
        <v>5</v>
      </c>
      <c r="B30" s="108" t="s">
        <v>4</v>
      </c>
      <c r="C30" s="185">
        <f>'שונות ופטנטים'!C38</f>
        <v>0</v>
      </c>
      <c r="D30" s="185">
        <f>'שונות ופטנטים'!D38</f>
        <v>0</v>
      </c>
      <c r="E30" s="185">
        <f>D30+C30</f>
        <v>0</v>
      </c>
      <c r="F30" s="186">
        <f>'שונות ופטנטים'!E38</f>
        <v>0</v>
      </c>
      <c r="G30" s="222">
        <f>'שונות ופטנטים'!H38</f>
        <v>0</v>
      </c>
      <c r="H30" s="389" t="str">
        <f>IF((AND((F31-A12)&gt;-5.00001,(F31-A12)&lt;5.00001)),"","(לאחר הזנת נתוני התקציב המאושר בכל הגליונות  והשוואתו לסך התקציב המאושר- יוסר הצבע האדום)")</f>
        <v/>
      </c>
    </row>
    <row r="31" spans="1:18" s="6" customFormat="1" ht="22.5" customHeight="1" thickBot="1" x14ac:dyDescent="0.25">
      <c r="A31" s="109"/>
      <c r="B31" s="110" t="s">
        <v>5</v>
      </c>
      <c r="C31" s="187">
        <f>SUM(C26:C30)</f>
        <v>0</v>
      </c>
      <c r="D31" s="187">
        <f>SUM(D26:D30)</f>
        <v>0</v>
      </c>
      <c r="E31" s="187">
        <f>SUM(E26:E30)</f>
        <v>0</v>
      </c>
      <c r="F31" s="188">
        <f>SUM(F26:F30)</f>
        <v>0</v>
      </c>
      <c r="G31" s="223">
        <f>SUM(G26:G30)</f>
        <v>0</v>
      </c>
      <c r="H31" s="389"/>
    </row>
    <row r="32" spans="1:18" s="4" customFormat="1" ht="17.100000000000001" customHeight="1" x14ac:dyDescent="0.2">
      <c r="A32" s="189" t="s">
        <v>130</v>
      </c>
      <c r="B32" s="190"/>
      <c r="C32" s="191"/>
      <c r="D32" s="192"/>
      <c r="E32" s="191"/>
      <c r="F32" s="193"/>
      <c r="G32" s="1"/>
      <c r="H32" s="389"/>
      <c r="I32" s="1"/>
    </row>
    <row r="33" spans="1:8" ht="17.100000000000001" customHeight="1" x14ac:dyDescent="0.2">
      <c r="A33" s="368" t="s">
        <v>173</v>
      </c>
      <c r="B33" s="369"/>
      <c r="C33" s="369"/>
      <c r="D33" s="369"/>
      <c r="E33" s="369"/>
      <c r="F33" s="370"/>
      <c r="G33" s="20"/>
      <c r="H33" s="24"/>
    </row>
    <row r="34" spans="1:8" ht="13.5" customHeight="1" x14ac:dyDescent="0.2">
      <c r="A34" s="368"/>
      <c r="B34" s="369"/>
      <c r="C34" s="369"/>
      <c r="D34" s="369"/>
      <c r="E34" s="369"/>
      <c r="F34" s="370"/>
      <c r="G34" s="20"/>
    </row>
    <row r="35" spans="1:8" ht="17.100000000000001" customHeight="1" x14ac:dyDescent="0.2">
      <c r="A35" s="385" t="s">
        <v>131</v>
      </c>
      <c r="B35" s="386"/>
      <c r="C35" s="386"/>
      <c r="D35" s="386"/>
      <c r="E35" s="386"/>
      <c r="F35" s="387"/>
      <c r="G35" s="20"/>
    </row>
    <row r="36" spans="1:8" s="2" customFormat="1" ht="36.75" customHeight="1" x14ac:dyDescent="0.3">
      <c r="A36" s="377"/>
      <c r="B36" s="378"/>
      <c r="C36" s="379"/>
      <c r="D36" s="380"/>
      <c r="E36" s="381"/>
      <c r="F36" s="246"/>
      <c r="G36" s="247"/>
    </row>
    <row r="37" spans="1:8" ht="17.100000000000001" customHeight="1" x14ac:dyDescent="0.25">
      <c r="A37" s="383" t="s">
        <v>25</v>
      </c>
      <c r="B37" s="384"/>
      <c r="C37" s="382" t="s">
        <v>26</v>
      </c>
      <c r="D37" s="382"/>
      <c r="E37" s="382"/>
      <c r="F37" s="194" t="s">
        <v>24</v>
      </c>
      <c r="G37" s="21"/>
    </row>
    <row r="38" spans="1:8" ht="5.25" customHeight="1" thickBot="1" x14ac:dyDescent="0.3">
      <c r="A38" s="195"/>
      <c r="B38" s="196"/>
      <c r="C38" s="197"/>
      <c r="D38" s="198"/>
      <c r="E38" s="198"/>
      <c r="F38" s="199"/>
      <c r="G38" s="22"/>
    </row>
    <row r="39" spans="1:8" x14ac:dyDescent="0.2">
      <c r="C39" s="3" t="s">
        <v>15</v>
      </c>
    </row>
    <row r="40" spans="1:8" x14ac:dyDescent="0.2">
      <c r="A40" s="376" t="s">
        <v>194</v>
      </c>
      <c r="B40" s="376"/>
      <c r="C40" s="376"/>
      <c r="D40" s="376"/>
      <c r="E40" s="376"/>
      <c r="F40" s="376"/>
      <c r="G40" s="23"/>
    </row>
    <row r="41" spans="1:8" x14ac:dyDescent="0.2">
      <c r="A41" s="376"/>
      <c r="B41" s="376"/>
      <c r="C41" s="376"/>
      <c r="D41" s="376"/>
      <c r="E41" s="376"/>
      <c r="F41" s="376"/>
      <c r="G41" s="23"/>
    </row>
    <row r="42" spans="1:8" x14ac:dyDescent="0.2">
      <c r="A42" s="336" t="s">
        <v>195</v>
      </c>
      <c r="B42" s="336"/>
      <c r="C42" s="336"/>
      <c r="D42" s="336"/>
      <c r="E42" s="336"/>
      <c r="F42" s="336"/>
    </row>
    <row r="43" spans="1:8" x14ac:dyDescent="0.2">
      <c r="A43" s="248"/>
    </row>
    <row r="44" spans="1:8" ht="15.75" x14ac:dyDescent="0.25">
      <c r="A44" s="249"/>
    </row>
    <row r="48" spans="1:8" ht="16.5" customHeight="1" x14ac:dyDescent="0.2"/>
    <row r="49" spans="1:18" ht="12" customHeight="1" x14ac:dyDescent="0.2"/>
    <row r="50" spans="1:18" x14ac:dyDescent="0.2">
      <c r="A50" s="4"/>
      <c r="B50" s="4"/>
      <c r="C50" s="4"/>
      <c r="D50" s="4"/>
      <c r="E50" s="4"/>
      <c r="F50" s="4"/>
    </row>
    <row r="51" spans="1:18" hidden="1" x14ac:dyDescent="0.2">
      <c r="A51" s="4"/>
      <c r="B51" s="4"/>
      <c r="C51" s="4"/>
      <c r="D51" s="4"/>
      <c r="E51" s="4"/>
      <c r="F51" s="4"/>
    </row>
    <row r="52" spans="1:18" hidden="1" x14ac:dyDescent="0.2">
      <c r="A52" s="4"/>
      <c r="B52" s="4"/>
      <c r="C52" s="4"/>
      <c r="D52" s="4"/>
      <c r="E52" s="4"/>
      <c r="F52" s="4"/>
    </row>
    <row r="53" spans="1:18" ht="13.5" hidden="1" thickBot="1" x14ac:dyDescent="0.25">
      <c r="A53" s="92" t="s">
        <v>172</v>
      </c>
      <c r="B53" s="4"/>
      <c r="C53" s="92" t="s">
        <v>149</v>
      </c>
      <c r="D53" s="46" t="s">
        <v>162</v>
      </c>
      <c r="E53" s="4"/>
      <c r="F53" s="4"/>
    </row>
    <row r="54" spans="1:18" ht="14.25" hidden="1" customHeight="1" thickBot="1" x14ac:dyDescent="0.25">
      <c r="A54" s="92" t="s">
        <v>28</v>
      </c>
      <c r="B54" s="4"/>
      <c r="C54" s="92" t="s">
        <v>141</v>
      </c>
      <c r="D54" s="46">
        <v>1</v>
      </c>
      <c r="E54" s="4"/>
      <c r="F54" s="4"/>
      <c r="G54" s="250"/>
      <c r="H54" s="251" t="s">
        <v>162</v>
      </c>
      <c r="I54" s="251">
        <v>1</v>
      </c>
      <c r="J54" s="251">
        <v>3</v>
      </c>
      <c r="K54" s="251">
        <v>0</v>
      </c>
      <c r="L54" s="251">
        <v>1</v>
      </c>
      <c r="M54" s="251">
        <v>2</v>
      </c>
      <c r="N54" s="251">
        <v>2</v>
      </c>
      <c r="O54" s="251">
        <v>4</v>
      </c>
      <c r="P54" s="251">
        <v>1</v>
      </c>
      <c r="Q54" s="252">
        <v>2</v>
      </c>
      <c r="R54" s="252">
        <v>1</v>
      </c>
    </row>
    <row r="55" spans="1:18" ht="29.25" hidden="1" customHeight="1" thickBot="1" x14ac:dyDescent="0.25">
      <c r="A55" s="92" t="s">
        <v>29</v>
      </c>
      <c r="B55" s="4"/>
      <c r="C55" s="92" t="s">
        <v>153</v>
      </c>
      <c r="D55" s="46">
        <v>3</v>
      </c>
      <c r="E55" s="4"/>
      <c r="F55" s="4"/>
      <c r="G55" s="253"/>
      <c r="H55" s="253"/>
      <c r="I55" s="254" t="s">
        <v>141</v>
      </c>
      <c r="J55" s="254" t="s">
        <v>153</v>
      </c>
      <c r="K55" s="254" t="s">
        <v>154</v>
      </c>
      <c r="L55" s="254" t="s">
        <v>145</v>
      </c>
      <c r="M55" s="254" t="s">
        <v>146</v>
      </c>
      <c r="N55" s="254" t="s">
        <v>142</v>
      </c>
      <c r="O55" s="254" t="s">
        <v>143</v>
      </c>
      <c r="P55" s="254" t="s">
        <v>148</v>
      </c>
      <c r="Q55" s="255" t="s">
        <v>163</v>
      </c>
      <c r="R55" s="255" t="s">
        <v>187</v>
      </c>
    </row>
    <row r="56" spans="1:18" hidden="1" x14ac:dyDescent="0.2">
      <c r="A56" s="92" t="s">
        <v>30</v>
      </c>
      <c r="B56" s="4"/>
      <c r="C56" s="92" t="s">
        <v>154</v>
      </c>
      <c r="D56" s="46">
        <v>0</v>
      </c>
      <c r="E56" s="4"/>
      <c r="F56" s="4"/>
      <c r="G56" s="353">
        <v>1</v>
      </c>
      <c r="H56" s="256" t="s">
        <v>164</v>
      </c>
      <c r="I56" s="257" t="s">
        <v>165</v>
      </c>
      <c r="J56" s="257" t="s">
        <v>165</v>
      </c>
      <c r="K56" s="257" t="s">
        <v>165</v>
      </c>
      <c r="L56" s="257" t="s">
        <v>165</v>
      </c>
      <c r="M56" s="257" t="s">
        <v>165</v>
      </c>
      <c r="N56" s="257" t="s">
        <v>165</v>
      </c>
      <c r="O56" s="257" t="s">
        <v>165</v>
      </c>
      <c r="P56" s="257" t="s">
        <v>165</v>
      </c>
      <c r="Q56" s="258" t="s">
        <v>165</v>
      </c>
      <c r="R56" s="258" t="s">
        <v>165</v>
      </c>
    </row>
    <row r="57" spans="1:18" ht="13.5" hidden="1" thickBot="1" x14ac:dyDescent="0.25">
      <c r="A57" s="92" t="s">
        <v>31</v>
      </c>
      <c r="B57" s="4"/>
      <c r="C57" s="92" t="s">
        <v>145</v>
      </c>
      <c r="D57" s="46">
        <v>1</v>
      </c>
      <c r="E57" s="4"/>
      <c r="F57" s="4"/>
      <c r="G57" s="354"/>
      <c r="H57" s="259" t="s">
        <v>166</v>
      </c>
      <c r="I57" s="260" t="s">
        <v>165</v>
      </c>
      <c r="J57" s="260" t="s">
        <v>165</v>
      </c>
      <c r="K57" s="260" t="s">
        <v>165</v>
      </c>
      <c r="L57" s="260" t="s">
        <v>165</v>
      </c>
      <c r="M57" s="260" t="s">
        <v>165</v>
      </c>
      <c r="N57" s="260" t="s">
        <v>165</v>
      </c>
      <c r="O57" s="261" t="s">
        <v>167</v>
      </c>
      <c r="P57" s="260" t="s">
        <v>165</v>
      </c>
      <c r="Q57" s="262" t="s">
        <v>165</v>
      </c>
      <c r="R57" s="262" t="s">
        <v>165</v>
      </c>
    </row>
    <row r="58" spans="1:18" hidden="1" x14ac:dyDescent="0.2">
      <c r="A58" s="92" t="s">
        <v>32</v>
      </c>
      <c r="B58" s="4"/>
      <c r="C58" s="92" t="s">
        <v>146</v>
      </c>
      <c r="D58" s="46">
        <v>2</v>
      </c>
      <c r="E58" s="4"/>
      <c r="F58" s="4"/>
      <c r="G58" s="355">
        <v>2</v>
      </c>
      <c r="H58" s="263" t="s">
        <v>168</v>
      </c>
      <c r="I58" s="257" t="s">
        <v>165</v>
      </c>
      <c r="J58" s="257" t="s">
        <v>165</v>
      </c>
      <c r="K58" s="257" t="s">
        <v>165</v>
      </c>
      <c r="L58" s="257" t="s">
        <v>165</v>
      </c>
      <c r="M58" s="257" t="s">
        <v>165</v>
      </c>
      <c r="N58" s="257" t="s">
        <v>165</v>
      </c>
      <c r="O58" s="257" t="s">
        <v>165</v>
      </c>
      <c r="P58" s="257" t="s">
        <v>165</v>
      </c>
      <c r="Q58" s="258" t="s">
        <v>165</v>
      </c>
      <c r="R58" s="258" t="s">
        <v>165</v>
      </c>
    </row>
    <row r="59" spans="1:18" hidden="1" x14ac:dyDescent="0.2">
      <c r="A59" s="92" t="s">
        <v>176</v>
      </c>
      <c r="B59" s="4"/>
      <c r="C59" s="92" t="s">
        <v>142</v>
      </c>
      <c r="D59" s="46">
        <v>2</v>
      </c>
      <c r="E59" s="4"/>
      <c r="F59" s="4"/>
      <c r="G59" s="356"/>
      <c r="H59" s="264" t="s">
        <v>169</v>
      </c>
      <c r="I59" s="265" t="s">
        <v>167</v>
      </c>
      <c r="J59" s="265" t="s">
        <v>167</v>
      </c>
      <c r="K59" s="266" t="s">
        <v>165</v>
      </c>
      <c r="L59" s="265" t="s">
        <v>167</v>
      </c>
      <c r="M59" s="266" t="s">
        <v>165</v>
      </c>
      <c r="N59" s="266" t="s">
        <v>165</v>
      </c>
      <c r="O59" s="265" t="s">
        <v>167</v>
      </c>
      <c r="P59" s="265" t="s">
        <v>167</v>
      </c>
      <c r="Q59" s="265" t="s">
        <v>167</v>
      </c>
      <c r="R59" s="265" t="s">
        <v>167</v>
      </c>
    </row>
    <row r="60" spans="1:18" ht="13.5" hidden="1" thickBot="1" x14ac:dyDescent="0.25">
      <c r="A60" s="92" t="s">
        <v>177</v>
      </c>
      <c r="B60" s="4"/>
      <c r="C60" s="92" t="s">
        <v>143</v>
      </c>
      <c r="D60" s="46">
        <v>4</v>
      </c>
      <c r="G60" s="357"/>
      <c r="H60" s="267" t="s">
        <v>155</v>
      </c>
      <c r="I60" s="261" t="s">
        <v>167</v>
      </c>
      <c r="J60" s="260" t="s">
        <v>165</v>
      </c>
      <c r="K60" s="260" t="s">
        <v>165</v>
      </c>
      <c r="L60" s="261" t="s">
        <v>167</v>
      </c>
      <c r="M60" s="261" t="s">
        <v>167</v>
      </c>
      <c r="N60" s="261" t="s">
        <v>167</v>
      </c>
      <c r="O60" s="260" t="s">
        <v>165</v>
      </c>
      <c r="P60" s="261" t="s">
        <v>167</v>
      </c>
      <c r="Q60" s="268" t="s">
        <v>167</v>
      </c>
      <c r="R60" s="268" t="s">
        <v>167</v>
      </c>
    </row>
    <row r="61" spans="1:18" ht="13.5" hidden="1" thickBot="1" x14ac:dyDescent="0.25">
      <c r="A61" s="92" t="s">
        <v>178</v>
      </c>
      <c r="B61" s="4"/>
      <c r="C61" s="92" t="s">
        <v>148</v>
      </c>
      <c r="D61" s="46">
        <v>1</v>
      </c>
      <c r="E61" s="4"/>
      <c r="F61" s="4"/>
      <c r="G61" s="269">
        <v>3</v>
      </c>
      <c r="H61" s="269" t="s">
        <v>170</v>
      </c>
      <c r="I61" s="270" t="s">
        <v>165</v>
      </c>
      <c r="J61" s="270" t="s">
        <v>165</v>
      </c>
      <c r="K61" s="270" t="s">
        <v>165</v>
      </c>
      <c r="L61" s="270" t="s">
        <v>165</v>
      </c>
      <c r="M61" s="270" t="s">
        <v>165</v>
      </c>
      <c r="N61" s="270" t="s">
        <v>165</v>
      </c>
      <c r="O61" s="270" t="s">
        <v>165</v>
      </c>
      <c r="P61" s="270" t="s">
        <v>165</v>
      </c>
      <c r="Q61" s="271" t="s">
        <v>165</v>
      </c>
      <c r="R61" s="271" t="s">
        <v>165</v>
      </c>
    </row>
    <row r="62" spans="1:18" ht="13.5" hidden="1" thickBot="1" x14ac:dyDescent="0.25">
      <c r="A62" s="92" t="s">
        <v>179</v>
      </c>
      <c r="B62" s="4"/>
      <c r="C62" s="92" t="s">
        <v>163</v>
      </c>
      <c r="D62" s="46">
        <v>1</v>
      </c>
      <c r="E62" s="4"/>
      <c r="F62" s="4"/>
      <c r="G62" s="272">
        <v>4</v>
      </c>
      <c r="H62" s="272" t="s">
        <v>171</v>
      </c>
      <c r="I62" s="273" t="s">
        <v>165</v>
      </c>
      <c r="J62" s="273" t="s">
        <v>165</v>
      </c>
      <c r="K62" s="273" t="s">
        <v>165</v>
      </c>
      <c r="L62" s="273" t="s">
        <v>165</v>
      </c>
      <c r="M62" s="273" t="s">
        <v>165</v>
      </c>
      <c r="N62" s="273" t="s">
        <v>165</v>
      </c>
      <c r="O62" s="273" t="s">
        <v>165</v>
      </c>
      <c r="P62" s="273" t="s">
        <v>165</v>
      </c>
      <c r="Q62" s="274" t="s">
        <v>165</v>
      </c>
      <c r="R62" s="274" t="s">
        <v>165</v>
      </c>
    </row>
    <row r="63" spans="1:18" ht="13.5" hidden="1" thickBot="1" x14ac:dyDescent="0.25">
      <c r="A63" s="4"/>
      <c r="B63" s="4"/>
      <c r="C63" s="92" t="s">
        <v>188</v>
      </c>
      <c r="D63" s="46">
        <v>1</v>
      </c>
      <c r="E63" s="4"/>
      <c r="F63" s="4"/>
      <c r="G63" s="275">
        <v>5</v>
      </c>
      <c r="H63" s="275" t="s">
        <v>4</v>
      </c>
      <c r="I63" s="276" t="s">
        <v>165</v>
      </c>
      <c r="J63" s="276" t="s">
        <v>165</v>
      </c>
      <c r="K63" s="276" t="s">
        <v>165</v>
      </c>
      <c r="L63" s="276" t="s">
        <v>165</v>
      </c>
      <c r="M63" s="276" t="s">
        <v>165</v>
      </c>
      <c r="N63" s="276" t="s">
        <v>165</v>
      </c>
      <c r="O63" s="276" t="s">
        <v>165</v>
      </c>
      <c r="P63" s="276" t="s">
        <v>165</v>
      </c>
      <c r="Q63" s="277" t="s">
        <v>165</v>
      </c>
      <c r="R63" s="277" t="s">
        <v>165</v>
      </c>
    </row>
    <row r="64" spans="1:18" ht="15.75" hidden="1" x14ac:dyDescent="0.25">
      <c r="A64" s="4"/>
      <c r="B64" s="4"/>
      <c r="C64" s="92" t="s">
        <v>152</v>
      </c>
      <c r="D64" s="214">
        <f>IF(OR(D4=C54,D4=C57,D4=C61,D4=C62,D4=C63),1,IF(OR(D4=C58,D4=C59),2,(IF(D4=C55,3,IF(D4=C60,4,0)))))</f>
        <v>1</v>
      </c>
      <c r="E64" s="4"/>
      <c r="F64" s="4"/>
    </row>
    <row r="65" spans="1:6" ht="15.75" hidden="1" x14ac:dyDescent="0.25">
      <c r="A65" s="4"/>
      <c r="B65" s="4"/>
      <c r="C65" s="92" t="s">
        <v>156</v>
      </c>
      <c r="D65" s="215">
        <f>IF(OR($D$64=0,$D$64=2),10,0)</f>
        <v>0</v>
      </c>
      <c r="E65" s="212" t="s">
        <v>157</v>
      </c>
      <c r="F65" s="4" t="s">
        <v>160</v>
      </c>
    </row>
    <row r="66" spans="1:6" ht="15.75" hidden="1" x14ac:dyDescent="0.25">
      <c r="A66" s="4"/>
      <c r="B66" s="4"/>
      <c r="C66" s="92" t="s">
        <v>155</v>
      </c>
      <c r="D66" s="215">
        <f>IF(OR($D$64=0,$D$64=3,$D$64=4),20,0)</f>
        <v>0</v>
      </c>
      <c r="E66" s="212" t="s">
        <v>158</v>
      </c>
      <c r="F66" s="4" t="s">
        <v>159</v>
      </c>
    </row>
    <row r="67" spans="1:6" hidden="1" x14ac:dyDescent="0.2">
      <c r="A67" s="4"/>
      <c r="B67" s="4"/>
      <c r="C67" s="4"/>
      <c r="D67" s="4"/>
      <c r="E67" s="4"/>
      <c r="F67" s="4"/>
    </row>
    <row r="68" spans="1:6" hidden="1" x14ac:dyDescent="0.2">
      <c r="A68" s="4"/>
      <c r="B68" s="4"/>
      <c r="E68" s="4"/>
      <c r="F68" s="4"/>
    </row>
    <row r="69" spans="1:6" hidden="1" x14ac:dyDescent="0.2">
      <c r="A69" s="4"/>
      <c r="B69" s="4"/>
      <c r="C69" s="4"/>
      <c r="D69" s="4"/>
      <c r="E69" s="4"/>
      <c r="F69" s="4"/>
    </row>
    <row r="70" spans="1:6" hidden="1" x14ac:dyDescent="0.2">
      <c r="A70" s="93">
        <v>42948</v>
      </c>
      <c r="B70" s="211">
        <v>42978</v>
      </c>
      <c r="C70" s="4"/>
      <c r="D70" s="4"/>
      <c r="E70" s="4"/>
      <c r="F70" s="4"/>
    </row>
    <row r="71" spans="1:6" hidden="1" x14ac:dyDescent="0.2">
      <c r="A71" s="93">
        <v>42979</v>
      </c>
      <c r="B71" s="211">
        <v>43008</v>
      </c>
      <c r="C71" s="4"/>
      <c r="D71" s="4"/>
      <c r="E71" s="4"/>
      <c r="F71" s="4"/>
    </row>
    <row r="72" spans="1:6" hidden="1" x14ac:dyDescent="0.2">
      <c r="A72" s="93">
        <v>43009</v>
      </c>
      <c r="B72" s="211">
        <v>43039</v>
      </c>
      <c r="C72" s="4"/>
      <c r="D72" s="4"/>
      <c r="E72" s="4"/>
      <c r="F72" s="4"/>
    </row>
    <row r="73" spans="1:6" hidden="1" x14ac:dyDescent="0.2">
      <c r="A73" s="93">
        <v>43040</v>
      </c>
      <c r="B73" s="211">
        <v>43069</v>
      </c>
      <c r="C73" s="4"/>
      <c r="D73" s="4"/>
      <c r="E73" s="4"/>
      <c r="F73" s="4"/>
    </row>
    <row r="74" spans="1:6" hidden="1" x14ac:dyDescent="0.2">
      <c r="A74" s="93">
        <v>43070</v>
      </c>
      <c r="B74" s="211">
        <v>43100</v>
      </c>
      <c r="C74" s="4"/>
      <c r="D74" s="4"/>
      <c r="E74" s="4"/>
      <c r="F74" s="4"/>
    </row>
    <row r="75" spans="1:6" hidden="1" x14ac:dyDescent="0.2">
      <c r="A75" s="93">
        <v>43101</v>
      </c>
      <c r="B75" s="211">
        <v>43131</v>
      </c>
      <c r="C75" s="4"/>
      <c r="D75" s="4"/>
      <c r="E75" s="4"/>
      <c r="F75" s="4"/>
    </row>
    <row r="76" spans="1:6" hidden="1" x14ac:dyDescent="0.2">
      <c r="A76" s="93">
        <v>43132</v>
      </c>
      <c r="B76" s="211">
        <v>43159</v>
      </c>
      <c r="C76" s="4"/>
      <c r="D76" s="4"/>
      <c r="E76" s="4"/>
      <c r="F76" s="4"/>
    </row>
    <row r="77" spans="1:6" hidden="1" x14ac:dyDescent="0.2">
      <c r="A77" s="93">
        <v>43160</v>
      </c>
      <c r="B77" s="211">
        <v>43190</v>
      </c>
      <c r="C77" s="4"/>
      <c r="D77" s="4"/>
      <c r="E77" s="4"/>
      <c r="F77" s="4"/>
    </row>
    <row r="78" spans="1:6" hidden="1" x14ac:dyDescent="0.2">
      <c r="A78" s="93">
        <v>43191</v>
      </c>
      <c r="B78" s="211">
        <v>43220</v>
      </c>
      <c r="C78" s="4"/>
      <c r="D78" s="4"/>
      <c r="E78" s="4"/>
      <c r="F78" s="4"/>
    </row>
    <row r="79" spans="1:6" hidden="1" x14ac:dyDescent="0.2">
      <c r="A79" s="93">
        <v>43221</v>
      </c>
      <c r="B79" s="211">
        <v>43251</v>
      </c>
      <c r="C79" s="4"/>
      <c r="D79" s="4"/>
      <c r="E79" s="4"/>
      <c r="F79" s="4"/>
    </row>
    <row r="80" spans="1:6" hidden="1" x14ac:dyDescent="0.2">
      <c r="A80" s="93">
        <v>43252</v>
      </c>
      <c r="B80" s="211">
        <v>43281</v>
      </c>
      <c r="C80" s="4"/>
      <c r="D80" s="4"/>
      <c r="E80" s="4"/>
      <c r="F80" s="4"/>
    </row>
    <row r="81" spans="1:2" s="4" customFormat="1" hidden="1" x14ac:dyDescent="0.2">
      <c r="A81" s="93">
        <v>43282</v>
      </c>
      <c r="B81" s="211">
        <v>43312</v>
      </c>
    </row>
    <row r="82" spans="1:2" s="4" customFormat="1" hidden="1" x14ac:dyDescent="0.2">
      <c r="A82" s="93">
        <v>43313</v>
      </c>
      <c r="B82" s="211">
        <v>43343</v>
      </c>
    </row>
    <row r="83" spans="1:2" s="4" customFormat="1" hidden="1" x14ac:dyDescent="0.2">
      <c r="A83" s="93">
        <v>43344</v>
      </c>
      <c r="B83" s="211">
        <v>43373</v>
      </c>
    </row>
    <row r="84" spans="1:2" s="4" customFormat="1" hidden="1" x14ac:dyDescent="0.2">
      <c r="A84" s="93">
        <v>43374</v>
      </c>
      <c r="B84" s="211">
        <v>43404</v>
      </c>
    </row>
    <row r="85" spans="1:2" s="4" customFormat="1" hidden="1" x14ac:dyDescent="0.2">
      <c r="A85" s="93">
        <v>43405</v>
      </c>
      <c r="B85" s="211">
        <v>43434</v>
      </c>
    </row>
    <row r="86" spans="1:2" s="4" customFormat="1" hidden="1" x14ac:dyDescent="0.2">
      <c r="A86" s="93">
        <v>43435</v>
      </c>
      <c r="B86" s="211">
        <v>43465</v>
      </c>
    </row>
    <row r="87" spans="1:2" s="4" customFormat="1" hidden="1" x14ac:dyDescent="0.2">
      <c r="A87" s="93">
        <v>43466</v>
      </c>
      <c r="B87" s="211">
        <v>43496</v>
      </c>
    </row>
    <row r="88" spans="1:2" s="4" customFormat="1" hidden="1" x14ac:dyDescent="0.2">
      <c r="A88" s="93">
        <v>43497</v>
      </c>
      <c r="B88" s="211">
        <v>43524</v>
      </c>
    </row>
    <row r="89" spans="1:2" s="4" customFormat="1" hidden="1" x14ac:dyDescent="0.2">
      <c r="A89" s="93">
        <v>43525</v>
      </c>
      <c r="B89" s="211">
        <v>43555</v>
      </c>
    </row>
    <row r="90" spans="1:2" s="4" customFormat="1" hidden="1" x14ac:dyDescent="0.2">
      <c r="A90" s="93">
        <v>43556</v>
      </c>
      <c r="B90" s="211">
        <v>43585</v>
      </c>
    </row>
    <row r="91" spans="1:2" s="4" customFormat="1" hidden="1" x14ac:dyDescent="0.2">
      <c r="A91" s="93">
        <v>43586</v>
      </c>
      <c r="B91" s="211">
        <v>43616</v>
      </c>
    </row>
    <row r="92" spans="1:2" s="4" customFormat="1" hidden="1" x14ac:dyDescent="0.2">
      <c r="A92" s="93">
        <v>43617</v>
      </c>
      <c r="B92" s="211">
        <v>43646</v>
      </c>
    </row>
    <row r="93" spans="1:2" s="4" customFormat="1" hidden="1" x14ac:dyDescent="0.2">
      <c r="A93" s="93">
        <v>43647</v>
      </c>
      <c r="B93" s="211">
        <v>43677</v>
      </c>
    </row>
    <row r="94" spans="1:2" s="4" customFormat="1" hidden="1" x14ac:dyDescent="0.2">
      <c r="A94" s="93">
        <v>43678</v>
      </c>
      <c r="B94" s="211">
        <v>43708</v>
      </c>
    </row>
    <row r="95" spans="1:2" s="4" customFormat="1" hidden="1" x14ac:dyDescent="0.2">
      <c r="A95" s="93">
        <v>43709</v>
      </c>
      <c r="B95" s="211">
        <v>43738</v>
      </c>
    </row>
    <row r="96" spans="1:2" s="4" customFormat="1" hidden="1" x14ac:dyDescent="0.2">
      <c r="A96" s="93">
        <v>43739</v>
      </c>
      <c r="B96" s="211">
        <v>43769</v>
      </c>
    </row>
    <row r="97" spans="1:2" s="4" customFormat="1" hidden="1" x14ac:dyDescent="0.2">
      <c r="A97" s="93">
        <v>43770</v>
      </c>
      <c r="B97" s="211">
        <v>43799</v>
      </c>
    </row>
    <row r="98" spans="1:2" s="4" customFormat="1" hidden="1" x14ac:dyDescent="0.2">
      <c r="A98" s="93">
        <v>43800</v>
      </c>
      <c r="B98" s="211">
        <v>43830</v>
      </c>
    </row>
    <row r="99" spans="1:2" s="4" customFormat="1" hidden="1" x14ac:dyDescent="0.2">
      <c r="A99" s="93">
        <v>43831</v>
      </c>
      <c r="B99" s="211">
        <v>43861</v>
      </c>
    </row>
    <row r="100" spans="1:2" s="4" customFormat="1" hidden="1" x14ac:dyDescent="0.2">
      <c r="A100" s="93">
        <v>43862</v>
      </c>
      <c r="B100" s="211">
        <v>43890</v>
      </c>
    </row>
    <row r="101" spans="1:2" s="4" customFormat="1" hidden="1" x14ac:dyDescent="0.2">
      <c r="A101" s="93">
        <v>43891</v>
      </c>
      <c r="B101" s="211">
        <v>43921</v>
      </c>
    </row>
    <row r="102" spans="1:2" s="4" customFormat="1" hidden="1" x14ac:dyDescent="0.2">
      <c r="A102" s="93">
        <v>43922</v>
      </c>
      <c r="B102" s="211">
        <v>43951</v>
      </c>
    </row>
    <row r="103" spans="1:2" s="4" customFormat="1" hidden="1" x14ac:dyDescent="0.2">
      <c r="A103" s="93">
        <v>43952</v>
      </c>
      <c r="B103" s="211">
        <v>43982</v>
      </c>
    </row>
    <row r="104" spans="1:2" s="4" customFormat="1" hidden="1" x14ac:dyDescent="0.2">
      <c r="A104" s="93">
        <v>43983</v>
      </c>
      <c r="B104" s="211">
        <v>44012</v>
      </c>
    </row>
    <row r="105" spans="1:2" s="4" customFormat="1" hidden="1" x14ac:dyDescent="0.2">
      <c r="A105" s="93">
        <v>44013</v>
      </c>
      <c r="B105" s="211">
        <v>44043</v>
      </c>
    </row>
    <row r="106" spans="1:2" s="4" customFormat="1" hidden="1" x14ac:dyDescent="0.2">
      <c r="A106" s="93">
        <v>44044</v>
      </c>
      <c r="B106" s="211">
        <v>44074</v>
      </c>
    </row>
    <row r="107" spans="1:2" s="4" customFormat="1" hidden="1" x14ac:dyDescent="0.2">
      <c r="A107" s="93">
        <v>44075</v>
      </c>
      <c r="B107" s="211">
        <v>44104</v>
      </c>
    </row>
    <row r="108" spans="1:2" s="4" customFormat="1" hidden="1" x14ac:dyDescent="0.2">
      <c r="A108" s="93">
        <v>44105</v>
      </c>
      <c r="B108" s="211">
        <v>44135</v>
      </c>
    </row>
    <row r="109" spans="1:2" s="4" customFormat="1" hidden="1" x14ac:dyDescent="0.2">
      <c r="A109" s="93">
        <v>44136</v>
      </c>
      <c r="B109" s="211">
        <v>44165</v>
      </c>
    </row>
    <row r="110" spans="1:2" s="4" customFormat="1" hidden="1" x14ac:dyDescent="0.2">
      <c r="A110" s="93">
        <v>44166</v>
      </c>
      <c r="B110" s="211">
        <v>44196</v>
      </c>
    </row>
    <row r="111" spans="1:2" s="4" customFormat="1" hidden="1" x14ac:dyDescent="0.2">
      <c r="A111" s="93">
        <v>44197</v>
      </c>
      <c r="B111" s="211">
        <v>44227</v>
      </c>
    </row>
    <row r="112" spans="1:2" s="4" customFormat="1" hidden="1" x14ac:dyDescent="0.2">
      <c r="A112" s="93">
        <v>44228</v>
      </c>
      <c r="B112" s="211">
        <v>44255</v>
      </c>
    </row>
    <row r="113" spans="1:2" s="4" customFormat="1" hidden="1" x14ac:dyDescent="0.2">
      <c r="A113" s="93">
        <v>44256</v>
      </c>
      <c r="B113" s="211">
        <v>44286</v>
      </c>
    </row>
    <row r="114" spans="1:2" s="4" customFormat="1" hidden="1" x14ac:dyDescent="0.2">
      <c r="A114" s="93">
        <v>44287</v>
      </c>
      <c r="B114" s="211">
        <v>44316</v>
      </c>
    </row>
    <row r="115" spans="1:2" s="4" customFormat="1" hidden="1" x14ac:dyDescent="0.2">
      <c r="A115" s="93">
        <v>44317</v>
      </c>
      <c r="B115" s="211">
        <v>44347</v>
      </c>
    </row>
    <row r="116" spans="1:2" s="4" customFormat="1" hidden="1" x14ac:dyDescent="0.2">
      <c r="A116" s="93">
        <v>44348</v>
      </c>
      <c r="B116" s="211">
        <v>44377</v>
      </c>
    </row>
    <row r="117" spans="1:2" s="4" customFormat="1" hidden="1" x14ac:dyDescent="0.2">
      <c r="A117" s="93">
        <v>44378</v>
      </c>
      <c r="B117" s="211">
        <v>44408</v>
      </c>
    </row>
    <row r="118" spans="1:2" s="4" customFormat="1" hidden="1" x14ac:dyDescent="0.2">
      <c r="A118" s="93">
        <v>44409</v>
      </c>
      <c r="B118" s="211">
        <v>44439</v>
      </c>
    </row>
    <row r="119" spans="1:2" s="4" customFormat="1" hidden="1" x14ac:dyDescent="0.2">
      <c r="A119" s="93">
        <v>44440</v>
      </c>
      <c r="B119" s="211">
        <v>44469</v>
      </c>
    </row>
    <row r="120" spans="1:2" s="4" customFormat="1" hidden="1" x14ac:dyDescent="0.2">
      <c r="A120" s="93">
        <v>44470</v>
      </c>
      <c r="B120" s="211">
        <v>44500</v>
      </c>
    </row>
    <row r="121" spans="1:2" s="4" customFormat="1" hidden="1" x14ac:dyDescent="0.2">
      <c r="A121" s="93">
        <v>44501</v>
      </c>
      <c r="B121" s="211">
        <v>44530</v>
      </c>
    </row>
    <row r="122" spans="1:2" s="4" customFormat="1" hidden="1" x14ac:dyDescent="0.2">
      <c r="A122" s="93">
        <v>44531</v>
      </c>
      <c r="B122" s="211">
        <v>44561</v>
      </c>
    </row>
    <row r="123" spans="1:2" s="4" customFormat="1" hidden="1" x14ac:dyDescent="0.2">
      <c r="A123" s="93">
        <v>44562</v>
      </c>
      <c r="B123" s="211">
        <v>44592</v>
      </c>
    </row>
    <row r="124" spans="1:2" s="4" customFormat="1" hidden="1" x14ac:dyDescent="0.2">
      <c r="A124" s="93">
        <v>44593</v>
      </c>
      <c r="B124" s="211">
        <v>44620</v>
      </c>
    </row>
    <row r="125" spans="1:2" s="4" customFormat="1" hidden="1" x14ac:dyDescent="0.2">
      <c r="A125" s="93">
        <v>44621</v>
      </c>
      <c r="B125" s="211">
        <v>44651</v>
      </c>
    </row>
    <row r="126" spans="1:2" s="4" customFormat="1" hidden="1" x14ac:dyDescent="0.2">
      <c r="A126" s="93">
        <v>44652</v>
      </c>
      <c r="B126" s="211">
        <v>44681</v>
      </c>
    </row>
    <row r="127" spans="1:2" s="4" customFormat="1" hidden="1" x14ac:dyDescent="0.2">
      <c r="A127" s="93">
        <v>44682</v>
      </c>
      <c r="B127" s="211">
        <v>44712</v>
      </c>
    </row>
    <row r="128" spans="1:2" s="4" customFormat="1" hidden="1" x14ac:dyDescent="0.2">
      <c r="A128" s="93">
        <v>44713</v>
      </c>
      <c r="B128" s="211">
        <v>44742</v>
      </c>
    </row>
    <row r="129" spans="1:2" s="4" customFormat="1" hidden="1" x14ac:dyDescent="0.2">
      <c r="A129" s="93">
        <v>44743</v>
      </c>
      <c r="B129" s="211">
        <v>44773</v>
      </c>
    </row>
    <row r="130" spans="1:2" s="4" customFormat="1" hidden="1" x14ac:dyDescent="0.2">
      <c r="A130" s="93">
        <v>44774</v>
      </c>
      <c r="B130" s="211">
        <v>44804</v>
      </c>
    </row>
    <row r="131" spans="1:2" s="4" customFormat="1" hidden="1" x14ac:dyDescent="0.2">
      <c r="A131" s="93">
        <v>44805</v>
      </c>
      <c r="B131" s="211">
        <v>44834</v>
      </c>
    </row>
    <row r="132" spans="1:2" s="4" customFormat="1" hidden="1" x14ac:dyDescent="0.2">
      <c r="A132" s="93">
        <v>44835</v>
      </c>
      <c r="B132" s="211">
        <v>44865</v>
      </c>
    </row>
    <row r="133" spans="1:2" s="4" customFormat="1" hidden="1" x14ac:dyDescent="0.2">
      <c r="A133" s="93">
        <v>44866</v>
      </c>
      <c r="B133" s="211">
        <v>44895</v>
      </c>
    </row>
    <row r="134" spans="1:2" s="4" customFormat="1" hidden="1" x14ac:dyDescent="0.2">
      <c r="A134" s="93">
        <v>44896</v>
      </c>
      <c r="B134" s="211">
        <v>44926</v>
      </c>
    </row>
    <row r="135" spans="1:2" s="4" customFormat="1" hidden="1" x14ac:dyDescent="0.2">
      <c r="A135" s="93">
        <v>44927</v>
      </c>
      <c r="B135" s="211">
        <v>44957</v>
      </c>
    </row>
    <row r="136" spans="1:2" s="4" customFormat="1" hidden="1" x14ac:dyDescent="0.2">
      <c r="A136" s="93">
        <v>44958</v>
      </c>
      <c r="B136" s="211">
        <v>44985</v>
      </c>
    </row>
    <row r="137" spans="1:2" s="4" customFormat="1" hidden="1" x14ac:dyDescent="0.2">
      <c r="A137" s="93">
        <v>44986</v>
      </c>
      <c r="B137" s="211">
        <v>45016</v>
      </c>
    </row>
    <row r="138" spans="1:2" s="4" customFormat="1" hidden="1" x14ac:dyDescent="0.2">
      <c r="A138" s="93">
        <v>45017</v>
      </c>
      <c r="B138" s="211">
        <v>45046</v>
      </c>
    </row>
    <row r="139" spans="1:2" s="4" customFormat="1" hidden="1" x14ac:dyDescent="0.2">
      <c r="A139" s="93">
        <v>45047</v>
      </c>
      <c r="B139" s="211">
        <v>45077</v>
      </c>
    </row>
    <row r="140" spans="1:2" s="4" customFormat="1" hidden="1" x14ac:dyDescent="0.2">
      <c r="A140" s="93">
        <v>45078</v>
      </c>
      <c r="B140" s="211">
        <v>45107</v>
      </c>
    </row>
    <row r="141" spans="1:2" s="4" customFormat="1" hidden="1" x14ac:dyDescent="0.2">
      <c r="A141" s="93">
        <v>45108</v>
      </c>
      <c r="B141" s="211">
        <v>45138</v>
      </c>
    </row>
    <row r="142" spans="1:2" s="4" customFormat="1" hidden="1" x14ac:dyDescent="0.2">
      <c r="A142" s="93">
        <v>45139</v>
      </c>
      <c r="B142" s="211">
        <v>45169</v>
      </c>
    </row>
    <row r="143" spans="1:2" s="4" customFormat="1" hidden="1" x14ac:dyDescent="0.2">
      <c r="A143" s="93">
        <v>45170</v>
      </c>
      <c r="B143" s="211">
        <v>45199</v>
      </c>
    </row>
    <row r="144" spans="1:2" s="4" customFormat="1" hidden="1" x14ac:dyDescent="0.2">
      <c r="A144" s="93">
        <v>45200</v>
      </c>
      <c r="B144" s="211">
        <v>45230</v>
      </c>
    </row>
    <row r="145" spans="1:2" s="4" customFormat="1" hidden="1" x14ac:dyDescent="0.2">
      <c r="A145" s="93">
        <v>45231</v>
      </c>
      <c r="B145" s="211">
        <v>45260</v>
      </c>
    </row>
    <row r="146" spans="1:2" s="4" customFormat="1" hidden="1" x14ac:dyDescent="0.2">
      <c r="A146" s="93">
        <v>45261</v>
      </c>
      <c r="B146" s="211">
        <v>45291</v>
      </c>
    </row>
    <row r="147" spans="1:2" s="4" customFormat="1" hidden="1" x14ac:dyDescent="0.2">
      <c r="A147" s="93">
        <v>45292</v>
      </c>
      <c r="B147" s="211">
        <v>45322</v>
      </c>
    </row>
    <row r="148" spans="1:2" s="4" customFormat="1" hidden="1" x14ac:dyDescent="0.2">
      <c r="A148" s="93">
        <v>45323</v>
      </c>
      <c r="B148" s="211">
        <v>45351</v>
      </c>
    </row>
    <row r="149" spans="1:2" s="4" customFormat="1" hidden="1" x14ac:dyDescent="0.2">
      <c r="A149" s="93">
        <v>45352</v>
      </c>
      <c r="B149" s="211">
        <v>45382</v>
      </c>
    </row>
    <row r="150" spans="1:2" s="4" customFormat="1" hidden="1" x14ac:dyDescent="0.2">
      <c r="A150" s="93">
        <v>45383</v>
      </c>
      <c r="B150" s="211">
        <v>45412</v>
      </c>
    </row>
    <row r="151" spans="1:2" s="4" customFormat="1" hidden="1" x14ac:dyDescent="0.2">
      <c r="A151" s="93">
        <v>45413</v>
      </c>
      <c r="B151" s="211">
        <v>45443</v>
      </c>
    </row>
    <row r="152" spans="1:2" s="4" customFormat="1" hidden="1" x14ac:dyDescent="0.2">
      <c r="A152" s="93">
        <v>45444</v>
      </c>
      <c r="B152" s="211">
        <v>45473</v>
      </c>
    </row>
    <row r="153" spans="1:2" s="4" customFormat="1" hidden="1" x14ac:dyDescent="0.2">
      <c r="A153" s="93">
        <v>45474</v>
      </c>
      <c r="B153" s="211">
        <v>45504</v>
      </c>
    </row>
    <row r="154" spans="1:2" s="4" customFormat="1" hidden="1" x14ac:dyDescent="0.2">
      <c r="A154" s="93">
        <v>45505</v>
      </c>
      <c r="B154" s="211">
        <v>45535</v>
      </c>
    </row>
    <row r="155" spans="1:2" s="4" customFormat="1" hidden="1" x14ac:dyDescent="0.2"/>
    <row r="156" spans="1:2" s="4" customFormat="1" hidden="1" x14ac:dyDescent="0.2"/>
    <row r="157" spans="1:2" s="4" customFormat="1" hidden="1" x14ac:dyDescent="0.2"/>
    <row r="158" spans="1:2" s="4" customFormat="1" hidden="1" x14ac:dyDescent="0.2"/>
    <row r="159" spans="1:2" s="4" customFormat="1" hidden="1" x14ac:dyDescent="0.2"/>
    <row r="160" spans="1:2" s="4" customFormat="1" x14ac:dyDescent="0.2"/>
    <row r="161" spans="1:1" s="4" customFormat="1" x14ac:dyDescent="0.2">
      <c r="A161" s="93"/>
    </row>
    <row r="162" spans="1:1" s="4" customFormat="1" x14ac:dyDescent="0.2">
      <c r="A162" s="93"/>
    </row>
    <row r="163" spans="1:1" s="4" customFormat="1" x14ac:dyDescent="0.2">
      <c r="A163" s="93"/>
    </row>
    <row r="164" spans="1:1" s="4" customFormat="1" x14ac:dyDescent="0.2">
      <c r="A164" s="93"/>
    </row>
    <row r="165" spans="1:1" s="4" customFormat="1" x14ac:dyDescent="0.2">
      <c r="A165" s="93"/>
    </row>
    <row r="166" spans="1:1" s="4" customFormat="1" x14ac:dyDescent="0.2">
      <c r="A166" s="93"/>
    </row>
    <row r="167" spans="1:1" s="4" customFormat="1" x14ac:dyDescent="0.2">
      <c r="A167" s="93"/>
    </row>
    <row r="168" spans="1:1" s="4" customFormat="1" x14ac:dyDescent="0.2">
      <c r="A168" s="93"/>
    </row>
    <row r="169" spans="1:1" s="4" customFormat="1" x14ac:dyDescent="0.2">
      <c r="A169" s="93"/>
    </row>
    <row r="170" spans="1:1" s="4" customFormat="1" x14ac:dyDescent="0.2">
      <c r="A170" s="93"/>
    </row>
    <row r="171" spans="1:1" s="4" customFormat="1" x14ac:dyDescent="0.2">
      <c r="A171" s="93"/>
    </row>
    <row r="172" spans="1:1" s="4" customFormat="1" x14ac:dyDescent="0.2">
      <c r="A172" s="93"/>
    </row>
    <row r="173" spans="1:1" s="4" customFormat="1" x14ac:dyDescent="0.2">
      <c r="A173" s="93"/>
    </row>
    <row r="174" spans="1:1" s="4" customFormat="1" x14ac:dyDescent="0.2">
      <c r="A174" s="93"/>
    </row>
    <row r="175" spans="1:1" s="4" customFormat="1" x14ac:dyDescent="0.2">
      <c r="A175" s="93"/>
    </row>
    <row r="176" spans="1:1" s="4" customFormat="1" x14ac:dyDescent="0.2">
      <c r="A176" s="93"/>
    </row>
    <row r="177" spans="1:1" s="4" customFormat="1" x14ac:dyDescent="0.2">
      <c r="A177" s="93"/>
    </row>
    <row r="178" spans="1:1" s="4" customFormat="1" x14ac:dyDescent="0.2">
      <c r="A178" s="93"/>
    </row>
    <row r="179" spans="1:1" s="4" customFormat="1" x14ac:dyDescent="0.2">
      <c r="A179" s="93"/>
    </row>
    <row r="180" spans="1:1" s="4" customFormat="1" x14ac:dyDescent="0.2">
      <c r="A180" s="93"/>
    </row>
    <row r="181" spans="1:1" s="4" customFormat="1" x14ac:dyDescent="0.2">
      <c r="A181" s="93"/>
    </row>
    <row r="182" spans="1:1" s="4" customFormat="1" x14ac:dyDescent="0.2">
      <c r="A182" s="93"/>
    </row>
    <row r="183" spans="1:1" s="4" customFormat="1" x14ac:dyDescent="0.2">
      <c r="A183" s="93"/>
    </row>
    <row r="184" spans="1:1" s="4" customFormat="1" x14ac:dyDescent="0.2">
      <c r="A184" s="93"/>
    </row>
    <row r="185" spans="1:1" s="4" customFormat="1" x14ac:dyDescent="0.2">
      <c r="A185" s="93"/>
    </row>
    <row r="186" spans="1:1" s="4" customFormat="1" x14ac:dyDescent="0.2">
      <c r="A186" s="93"/>
    </row>
    <row r="187" spans="1:1" s="4" customFormat="1" x14ac:dyDescent="0.2">
      <c r="A187" s="93"/>
    </row>
    <row r="188" spans="1:1" s="4" customFormat="1" x14ac:dyDescent="0.2">
      <c r="A188" s="93"/>
    </row>
    <row r="189" spans="1:1" s="4" customFormat="1" x14ac:dyDescent="0.2">
      <c r="A189" s="93"/>
    </row>
    <row r="190" spans="1:1" s="4" customFormat="1" x14ac:dyDescent="0.2">
      <c r="A190" s="93"/>
    </row>
    <row r="191" spans="1:1" s="4" customFormat="1" x14ac:dyDescent="0.2">
      <c r="A191" s="93"/>
    </row>
    <row r="192" spans="1:1" s="4" customFormat="1" x14ac:dyDescent="0.2">
      <c r="A192" s="93"/>
    </row>
    <row r="193" spans="1:1" s="4" customFormat="1" x14ac:dyDescent="0.2">
      <c r="A193" s="93"/>
    </row>
    <row r="194" spans="1:1" s="4" customFormat="1" hidden="1" x14ac:dyDescent="0.2">
      <c r="A194" s="93"/>
    </row>
    <row r="195" spans="1:1" s="4" customFormat="1" hidden="1" x14ac:dyDescent="0.2">
      <c r="A195" s="93" t="s">
        <v>183</v>
      </c>
    </row>
    <row r="196" spans="1:1" s="4" customFormat="1" hidden="1" x14ac:dyDescent="0.2">
      <c r="A196" s="93" t="s">
        <v>184</v>
      </c>
    </row>
    <row r="197" spans="1:1" s="4" customFormat="1" hidden="1" x14ac:dyDescent="0.2">
      <c r="A197" s="93">
        <v>42767</v>
      </c>
    </row>
    <row r="198" spans="1:1" s="4" customFormat="1" hidden="1" x14ac:dyDescent="0.2">
      <c r="A198" s="93">
        <v>42795</v>
      </c>
    </row>
    <row r="199" spans="1:1" s="4" customFormat="1" hidden="1" x14ac:dyDescent="0.2">
      <c r="A199" s="93">
        <v>42826</v>
      </c>
    </row>
    <row r="200" spans="1:1" s="4" customFormat="1" hidden="1" x14ac:dyDescent="0.2">
      <c r="A200" s="93">
        <v>42856</v>
      </c>
    </row>
    <row r="201" spans="1:1" s="4" customFormat="1" hidden="1" x14ac:dyDescent="0.2">
      <c r="A201" s="93"/>
    </row>
    <row r="202" spans="1:1" s="4" customFormat="1" hidden="1" x14ac:dyDescent="0.2">
      <c r="A202" s="93"/>
    </row>
    <row r="203" spans="1:1" x14ac:dyDescent="0.2">
      <c r="A203" s="10"/>
    </row>
    <row r="204" spans="1:1" x14ac:dyDescent="0.2">
      <c r="A204" s="10"/>
    </row>
    <row r="205" spans="1:1" x14ac:dyDescent="0.2">
      <c r="A205" s="10"/>
    </row>
    <row r="206" spans="1:1" x14ac:dyDescent="0.2">
      <c r="A206" s="10"/>
    </row>
    <row r="207" spans="1:1" x14ac:dyDescent="0.2">
      <c r="A207" s="10"/>
    </row>
    <row r="208" spans="1:1" x14ac:dyDescent="0.2">
      <c r="A208" s="10"/>
    </row>
    <row r="209" spans="1:1" x14ac:dyDescent="0.2">
      <c r="A209" s="10"/>
    </row>
    <row r="210" spans="1:1" x14ac:dyDescent="0.2">
      <c r="A210" s="10"/>
    </row>
    <row r="211" spans="1:1" x14ac:dyDescent="0.2">
      <c r="A211" s="10"/>
    </row>
    <row r="212" spans="1:1" x14ac:dyDescent="0.2">
      <c r="A212" s="10"/>
    </row>
    <row r="213" spans="1:1" x14ac:dyDescent="0.2">
      <c r="A213" s="10"/>
    </row>
    <row r="214" spans="1:1" x14ac:dyDescent="0.2">
      <c r="A214" s="10"/>
    </row>
    <row r="215" spans="1:1" x14ac:dyDescent="0.2">
      <c r="A215" s="10"/>
    </row>
    <row r="216" spans="1:1" x14ac:dyDescent="0.2">
      <c r="A216" s="10"/>
    </row>
    <row r="217" spans="1:1" x14ac:dyDescent="0.2">
      <c r="A217" s="10"/>
    </row>
    <row r="218" spans="1:1" x14ac:dyDescent="0.2">
      <c r="A218" s="10"/>
    </row>
    <row r="219" spans="1:1" x14ac:dyDescent="0.2">
      <c r="A219" s="10"/>
    </row>
    <row r="220" spans="1:1" x14ac:dyDescent="0.2">
      <c r="A220" s="10"/>
    </row>
    <row r="221" spans="1:1" x14ac:dyDescent="0.2">
      <c r="A221" s="10"/>
    </row>
    <row r="222" spans="1:1" x14ac:dyDescent="0.2">
      <c r="A222" s="10"/>
    </row>
    <row r="223" spans="1:1" x14ac:dyDescent="0.2">
      <c r="A223" s="10"/>
    </row>
    <row r="224" spans="1:1" x14ac:dyDescent="0.2">
      <c r="A224" s="10"/>
    </row>
    <row r="225" spans="1:1" x14ac:dyDescent="0.2">
      <c r="A225" s="10"/>
    </row>
    <row r="226" spans="1:1" x14ac:dyDescent="0.2">
      <c r="A226" s="10"/>
    </row>
    <row r="227" spans="1:1" x14ac:dyDescent="0.2">
      <c r="A227" s="10"/>
    </row>
    <row r="228" spans="1:1" x14ac:dyDescent="0.2">
      <c r="A228" s="10"/>
    </row>
    <row r="229" spans="1:1" x14ac:dyDescent="0.2">
      <c r="A229" s="10"/>
    </row>
    <row r="230" spans="1:1" x14ac:dyDescent="0.2">
      <c r="A230" s="10"/>
    </row>
    <row r="231" spans="1:1" x14ac:dyDescent="0.2">
      <c r="A231" s="10"/>
    </row>
    <row r="232" spans="1:1" x14ac:dyDescent="0.2">
      <c r="A232" s="10"/>
    </row>
    <row r="233" spans="1:1" x14ac:dyDescent="0.2">
      <c r="A233" s="10"/>
    </row>
    <row r="234" spans="1:1" x14ac:dyDescent="0.2">
      <c r="A234" s="10"/>
    </row>
    <row r="235" spans="1:1" x14ac:dyDescent="0.2">
      <c r="A235" s="10"/>
    </row>
    <row r="236" spans="1:1" x14ac:dyDescent="0.2">
      <c r="A236" s="10"/>
    </row>
    <row r="237" spans="1:1" x14ac:dyDescent="0.2">
      <c r="A237" s="10"/>
    </row>
    <row r="238" spans="1:1" x14ac:dyDescent="0.2">
      <c r="A238" s="10"/>
    </row>
    <row r="239" spans="1:1" x14ac:dyDescent="0.2">
      <c r="A239" s="10"/>
    </row>
    <row r="240" spans="1:1" x14ac:dyDescent="0.2">
      <c r="A240" s="10"/>
    </row>
    <row r="241" spans="1:1" x14ac:dyDescent="0.2">
      <c r="A241" s="10"/>
    </row>
    <row r="242" spans="1:1" x14ac:dyDescent="0.2">
      <c r="A242" s="10"/>
    </row>
    <row r="243" spans="1:1" x14ac:dyDescent="0.2">
      <c r="A243" s="10"/>
    </row>
    <row r="244" spans="1:1" x14ac:dyDescent="0.2">
      <c r="A244" s="10"/>
    </row>
    <row r="245" spans="1:1" x14ac:dyDescent="0.2">
      <c r="A245" s="10"/>
    </row>
    <row r="246" spans="1:1" x14ac:dyDescent="0.2">
      <c r="A246" s="10"/>
    </row>
    <row r="247" spans="1:1" x14ac:dyDescent="0.2">
      <c r="A247" s="10"/>
    </row>
    <row r="248" spans="1:1" x14ac:dyDescent="0.2">
      <c r="A248" s="10"/>
    </row>
    <row r="249" spans="1:1" x14ac:dyDescent="0.2">
      <c r="A249" s="10"/>
    </row>
    <row r="250" spans="1:1" x14ac:dyDescent="0.2">
      <c r="A250" s="10"/>
    </row>
    <row r="251" spans="1:1" x14ac:dyDescent="0.2">
      <c r="A251" s="10"/>
    </row>
    <row r="252" spans="1:1" x14ac:dyDescent="0.2">
      <c r="A252" s="10"/>
    </row>
    <row r="253" spans="1:1" x14ac:dyDescent="0.2">
      <c r="A253" s="10"/>
    </row>
    <row r="254" spans="1:1" x14ac:dyDescent="0.2">
      <c r="A254" s="10"/>
    </row>
    <row r="255" spans="1:1" x14ac:dyDescent="0.2">
      <c r="A255" s="10"/>
    </row>
    <row r="256" spans="1:1" x14ac:dyDescent="0.2">
      <c r="A256" s="10"/>
    </row>
    <row r="257" spans="1:1" x14ac:dyDescent="0.2">
      <c r="A257" s="10"/>
    </row>
    <row r="258" spans="1:1" x14ac:dyDescent="0.2">
      <c r="A258" s="10"/>
    </row>
    <row r="259" spans="1:1" x14ac:dyDescent="0.2">
      <c r="A259" s="10"/>
    </row>
    <row r="260" spans="1:1" x14ac:dyDescent="0.2">
      <c r="A260" s="10"/>
    </row>
    <row r="261" spans="1:1" x14ac:dyDescent="0.2">
      <c r="A261" s="10"/>
    </row>
    <row r="262" spans="1:1" x14ac:dyDescent="0.2">
      <c r="A262" s="10"/>
    </row>
    <row r="263" spans="1:1" x14ac:dyDescent="0.2">
      <c r="A263" s="10"/>
    </row>
    <row r="264" spans="1:1" x14ac:dyDescent="0.2">
      <c r="A264" s="10"/>
    </row>
    <row r="265" spans="1:1" x14ac:dyDescent="0.2">
      <c r="A265" s="10"/>
    </row>
    <row r="266" spans="1:1" x14ac:dyDescent="0.2">
      <c r="A266" s="10"/>
    </row>
    <row r="267" spans="1:1" x14ac:dyDescent="0.2">
      <c r="A267" s="10"/>
    </row>
    <row r="268" spans="1:1" x14ac:dyDescent="0.2">
      <c r="A268" s="10"/>
    </row>
    <row r="269" spans="1:1" x14ac:dyDescent="0.2">
      <c r="A269" s="10"/>
    </row>
    <row r="270" spans="1:1" x14ac:dyDescent="0.2">
      <c r="A270" s="10"/>
    </row>
    <row r="271" spans="1:1" x14ac:dyDescent="0.2">
      <c r="A271" s="10"/>
    </row>
    <row r="272" spans="1:1" x14ac:dyDescent="0.2">
      <c r="A272" s="10"/>
    </row>
    <row r="273" spans="1:1" x14ac:dyDescent="0.2">
      <c r="A273" s="10"/>
    </row>
    <row r="274" spans="1:1" x14ac:dyDescent="0.2">
      <c r="A274" s="10"/>
    </row>
    <row r="275" spans="1:1" x14ac:dyDescent="0.2">
      <c r="A275" s="10"/>
    </row>
    <row r="276" spans="1:1" x14ac:dyDescent="0.2">
      <c r="A276" s="10"/>
    </row>
    <row r="277" spans="1:1" x14ac:dyDescent="0.2">
      <c r="A277" s="10"/>
    </row>
    <row r="278" spans="1:1" x14ac:dyDescent="0.2">
      <c r="A278" s="10"/>
    </row>
    <row r="279" spans="1:1" x14ac:dyDescent="0.2">
      <c r="A279" s="10"/>
    </row>
    <row r="280" spans="1:1" x14ac:dyDescent="0.2">
      <c r="A280" s="10"/>
    </row>
    <row r="281" spans="1:1" x14ac:dyDescent="0.2">
      <c r="A281" s="10"/>
    </row>
    <row r="282" spans="1:1" x14ac:dyDescent="0.2">
      <c r="A282" s="10"/>
    </row>
    <row r="283" spans="1:1" x14ac:dyDescent="0.2">
      <c r="A283" s="10"/>
    </row>
    <row r="284" spans="1:1" x14ac:dyDescent="0.2">
      <c r="A284" s="10"/>
    </row>
    <row r="285" spans="1:1" x14ac:dyDescent="0.2">
      <c r="A285" s="10"/>
    </row>
    <row r="286" spans="1:1" x14ac:dyDescent="0.2">
      <c r="A286" s="10"/>
    </row>
    <row r="287" spans="1:1" x14ac:dyDescent="0.2">
      <c r="A287" s="10"/>
    </row>
    <row r="288" spans="1:1" x14ac:dyDescent="0.2">
      <c r="A288" s="10"/>
    </row>
    <row r="289" spans="1:1" x14ac:dyDescent="0.2">
      <c r="A289" s="10"/>
    </row>
    <row r="290" spans="1:1" x14ac:dyDescent="0.2">
      <c r="A290" s="10"/>
    </row>
    <row r="291" spans="1:1" x14ac:dyDescent="0.2">
      <c r="A291" s="10"/>
    </row>
    <row r="292" spans="1:1" x14ac:dyDescent="0.2">
      <c r="A292" s="10"/>
    </row>
    <row r="293" spans="1:1" x14ac:dyDescent="0.2">
      <c r="A293" s="10"/>
    </row>
    <row r="294" spans="1:1" x14ac:dyDescent="0.2">
      <c r="A294" s="10"/>
    </row>
    <row r="295" spans="1:1" x14ac:dyDescent="0.2">
      <c r="A295" s="10"/>
    </row>
    <row r="296" spans="1:1" x14ac:dyDescent="0.2">
      <c r="A296" s="10"/>
    </row>
    <row r="297" spans="1:1" x14ac:dyDescent="0.2">
      <c r="A297" s="10"/>
    </row>
    <row r="298" spans="1:1" x14ac:dyDescent="0.2">
      <c r="A298" s="10"/>
    </row>
    <row r="299" spans="1:1" x14ac:dyDescent="0.2">
      <c r="A299" s="10"/>
    </row>
    <row r="300" spans="1:1" x14ac:dyDescent="0.2">
      <c r="A300" s="10"/>
    </row>
    <row r="301" spans="1:1" x14ac:dyDescent="0.2">
      <c r="A301" s="10"/>
    </row>
    <row r="302" spans="1:1" x14ac:dyDescent="0.2">
      <c r="A302" s="10"/>
    </row>
    <row r="303" spans="1:1" x14ac:dyDescent="0.2">
      <c r="A303" s="10"/>
    </row>
    <row r="304" spans="1:1" x14ac:dyDescent="0.2">
      <c r="A304" s="10"/>
    </row>
    <row r="305" spans="1:1" x14ac:dyDescent="0.2">
      <c r="A305" s="10"/>
    </row>
    <row r="306" spans="1:1" x14ac:dyDescent="0.2">
      <c r="A306" s="10"/>
    </row>
    <row r="307" spans="1:1" x14ac:dyDescent="0.2">
      <c r="A307" s="10"/>
    </row>
    <row r="308" spans="1:1" x14ac:dyDescent="0.2">
      <c r="A308" s="10"/>
    </row>
    <row r="309" spans="1:1" x14ac:dyDescent="0.2">
      <c r="A309" s="10"/>
    </row>
    <row r="310" spans="1:1" x14ac:dyDescent="0.2">
      <c r="A310" s="10"/>
    </row>
    <row r="311" spans="1:1" x14ac:dyDescent="0.2">
      <c r="A311" s="10"/>
    </row>
    <row r="312" spans="1:1" x14ac:dyDescent="0.2">
      <c r="A312" s="10"/>
    </row>
    <row r="313" spans="1:1" x14ac:dyDescent="0.2">
      <c r="A313" s="10"/>
    </row>
    <row r="314" spans="1:1" x14ac:dyDescent="0.2">
      <c r="A314" s="10"/>
    </row>
    <row r="315" spans="1:1" x14ac:dyDescent="0.2">
      <c r="A315" s="10"/>
    </row>
    <row r="316" spans="1:1" x14ac:dyDescent="0.2">
      <c r="A316" s="10"/>
    </row>
    <row r="317" spans="1:1" x14ac:dyDescent="0.2">
      <c r="A317" s="10"/>
    </row>
    <row r="318" spans="1:1" x14ac:dyDescent="0.2">
      <c r="A318" s="10"/>
    </row>
    <row r="319" spans="1:1" x14ac:dyDescent="0.2">
      <c r="A319" s="10"/>
    </row>
    <row r="320" spans="1:1" x14ac:dyDescent="0.2">
      <c r="A320" s="10"/>
    </row>
    <row r="321" spans="1:1" x14ac:dyDescent="0.2">
      <c r="A321" s="10"/>
    </row>
    <row r="322" spans="1:1" x14ac:dyDescent="0.2">
      <c r="A322" s="10"/>
    </row>
    <row r="323" spans="1:1" x14ac:dyDescent="0.2">
      <c r="A323" s="10"/>
    </row>
    <row r="324" spans="1:1" x14ac:dyDescent="0.2">
      <c r="A324" s="10"/>
    </row>
    <row r="325" spans="1:1" x14ac:dyDescent="0.2">
      <c r="A325" s="10"/>
    </row>
    <row r="326" spans="1:1" x14ac:dyDescent="0.2">
      <c r="A326" s="10"/>
    </row>
    <row r="327" spans="1:1" x14ac:dyDescent="0.2">
      <c r="A327" s="10"/>
    </row>
    <row r="328" spans="1:1" x14ac:dyDescent="0.2">
      <c r="A328" s="10"/>
    </row>
    <row r="329" spans="1:1" x14ac:dyDescent="0.2">
      <c r="A329" s="10"/>
    </row>
    <row r="330" spans="1:1" x14ac:dyDescent="0.2">
      <c r="A330" s="10"/>
    </row>
    <row r="331" spans="1:1" x14ac:dyDescent="0.2">
      <c r="A331" s="10"/>
    </row>
    <row r="332" spans="1:1" x14ac:dyDescent="0.2">
      <c r="A332" s="10"/>
    </row>
    <row r="333" spans="1:1" x14ac:dyDescent="0.2">
      <c r="A333" s="10"/>
    </row>
    <row r="334" spans="1:1" x14ac:dyDescent="0.2">
      <c r="A334" s="10"/>
    </row>
    <row r="335" spans="1:1" x14ac:dyDescent="0.2">
      <c r="A335" s="10"/>
    </row>
    <row r="336" spans="1:1" x14ac:dyDescent="0.2">
      <c r="A336" s="10"/>
    </row>
    <row r="337" spans="1:1" x14ac:dyDescent="0.2">
      <c r="A337" s="10"/>
    </row>
    <row r="338" spans="1:1" x14ac:dyDescent="0.2">
      <c r="A338" s="10"/>
    </row>
    <row r="339" spans="1:1" x14ac:dyDescent="0.2">
      <c r="A339" s="10"/>
    </row>
    <row r="340" spans="1:1" x14ac:dyDescent="0.2">
      <c r="A340" s="10"/>
    </row>
    <row r="341" spans="1:1" x14ac:dyDescent="0.2">
      <c r="A341" s="10"/>
    </row>
    <row r="342" spans="1:1" x14ac:dyDescent="0.2">
      <c r="A342" s="10"/>
    </row>
    <row r="343" spans="1:1" x14ac:dyDescent="0.2">
      <c r="A343" s="10"/>
    </row>
    <row r="344" spans="1:1" x14ac:dyDescent="0.2">
      <c r="A344" s="10"/>
    </row>
    <row r="345" spans="1:1" x14ac:dyDescent="0.2">
      <c r="A345" s="10"/>
    </row>
    <row r="346" spans="1:1" x14ac:dyDescent="0.2">
      <c r="A346" s="10"/>
    </row>
    <row r="347" spans="1:1" x14ac:dyDescent="0.2">
      <c r="A347" s="10"/>
    </row>
    <row r="348" spans="1:1" x14ac:dyDescent="0.2">
      <c r="A348" s="10"/>
    </row>
    <row r="349" spans="1:1" x14ac:dyDescent="0.2">
      <c r="A349" s="10"/>
    </row>
    <row r="350" spans="1:1" x14ac:dyDescent="0.2">
      <c r="A350" s="10"/>
    </row>
    <row r="351" spans="1:1" x14ac:dyDescent="0.2">
      <c r="A351" s="10"/>
    </row>
    <row r="352" spans="1:1" x14ac:dyDescent="0.2">
      <c r="A352" s="10"/>
    </row>
    <row r="353" spans="1:1" x14ac:dyDescent="0.2">
      <c r="A353" s="10"/>
    </row>
    <row r="354" spans="1:1" x14ac:dyDescent="0.2">
      <c r="A354" s="10"/>
    </row>
    <row r="355" spans="1:1" x14ac:dyDescent="0.2">
      <c r="A355" s="10"/>
    </row>
    <row r="356" spans="1:1" x14ac:dyDescent="0.2">
      <c r="A356" s="10"/>
    </row>
    <row r="357" spans="1:1" x14ac:dyDescent="0.2">
      <c r="A357" s="10"/>
    </row>
    <row r="358" spans="1:1" x14ac:dyDescent="0.2">
      <c r="A358" s="10"/>
    </row>
    <row r="359" spans="1:1" x14ac:dyDescent="0.2">
      <c r="A359" s="10"/>
    </row>
    <row r="360" spans="1:1" x14ac:dyDescent="0.2">
      <c r="A360" s="10"/>
    </row>
    <row r="361" spans="1:1" x14ac:dyDescent="0.2">
      <c r="A361" s="10"/>
    </row>
    <row r="362" spans="1:1" x14ac:dyDescent="0.2">
      <c r="A362" s="10"/>
    </row>
    <row r="363" spans="1:1" x14ac:dyDescent="0.2">
      <c r="A363" s="10"/>
    </row>
    <row r="364" spans="1:1" x14ac:dyDescent="0.2">
      <c r="A364" s="10"/>
    </row>
    <row r="365" spans="1:1" x14ac:dyDescent="0.2">
      <c r="A365" s="10"/>
    </row>
    <row r="366" spans="1:1" x14ac:dyDescent="0.2">
      <c r="A366" s="10"/>
    </row>
    <row r="367" spans="1:1" x14ac:dyDescent="0.2">
      <c r="A367" s="10"/>
    </row>
    <row r="368" spans="1:1" x14ac:dyDescent="0.2">
      <c r="A368" s="10"/>
    </row>
    <row r="369" spans="1:1" x14ac:dyDescent="0.2">
      <c r="A369" s="10"/>
    </row>
    <row r="370" spans="1:1" x14ac:dyDescent="0.2">
      <c r="A370" s="10"/>
    </row>
    <row r="371" spans="1:1" x14ac:dyDescent="0.2">
      <c r="A371" s="10"/>
    </row>
    <row r="372" spans="1:1" x14ac:dyDescent="0.2">
      <c r="A372" s="10"/>
    </row>
    <row r="373" spans="1:1" x14ac:dyDescent="0.2">
      <c r="A373" s="10"/>
    </row>
    <row r="374" spans="1:1" x14ac:dyDescent="0.2">
      <c r="A374" s="10"/>
    </row>
    <row r="375" spans="1:1" x14ac:dyDescent="0.2">
      <c r="A375" s="10"/>
    </row>
    <row r="376" spans="1:1" x14ac:dyDescent="0.2">
      <c r="A376" s="10"/>
    </row>
    <row r="377" spans="1:1" x14ac:dyDescent="0.2">
      <c r="A377" s="10"/>
    </row>
    <row r="378" spans="1:1" x14ac:dyDescent="0.2">
      <c r="A378" s="10"/>
    </row>
    <row r="379" spans="1:1" x14ac:dyDescent="0.2">
      <c r="A379" s="10"/>
    </row>
    <row r="380" spans="1:1" x14ac:dyDescent="0.2">
      <c r="A380" s="10"/>
    </row>
    <row r="381" spans="1:1" x14ac:dyDescent="0.2">
      <c r="A381" s="10"/>
    </row>
    <row r="382" spans="1:1" x14ac:dyDescent="0.2">
      <c r="A382" s="10"/>
    </row>
    <row r="383" spans="1:1" x14ac:dyDescent="0.2">
      <c r="A383" s="10"/>
    </row>
    <row r="384" spans="1:1" x14ac:dyDescent="0.2">
      <c r="A384" s="10"/>
    </row>
  </sheetData>
  <sheetProtection password="CA7E" sheet="1" objects="1" scenarios="1"/>
  <protectedRanges>
    <protectedRange sqref="D4:E4" name="Range9"/>
    <protectedRange sqref="F5" name="ראשי1"/>
    <protectedRange sqref="A10:F10" name="ראשי2"/>
    <protectedRange sqref="A12:F12" name="ראשי3"/>
    <protectedRange sqref="A14:F14" name="ראשי4"/>
    <protectedRange sqref="A16:F16" name="ראשי5"/>
    <protectedRange sqref="A18:F18" name="ראשי6"/>
    <protectedRange sqref="A21:F21" name="ראשי7"/>
    <protectedRange sqref="A36:F36" name="ראשי8"/>
  </protectedRanges>
  <customSheetViews>
    <customSheetView guid="{0C0A7354-1E68-4AF0-8238-6CB67405E9AA}" showRuler="0">
      <selection activeCell="E9" sqref="E9"/>
      <pageMargins left="0.75" right="0.75" top="1" bottom="1" header="0.5" footer="0.5"/>
      <pageSetup paperSize="9" orientation="portrait" r:id="rId1"/>
      <headerFooter alignWithMargins="0"/>
    </customSheetView>
  </customSheetViews>
  <mergeCells count="43">
    <mergeCell ref="A14:C14"/>
    <mergeCell ref="A8:F8"/>
    <mergeCell ref="A12:C12"/>
    <mergeCell ref="A11:C11"/>
    <mergeCell ref="A7:F7"/>
    <mergeCell ref="H30:H32"/>
    <mergeCell ref="E9:F9"/>
    <mergeCell ref="E10:F10"/>
    <mergeCell ref="E19:F19"/>
    <mergeCell ref="D12:F12"/>
    <mergeCell ref="D11:F11"/>
    <mergeCell ref="G56:G57"/>
    <mergeCell ref="G58:G60"/>
    <mergeCell ref="B4:C4"/>
    <mergeCell ref="A10:B10"/>
    <mergeCell ref="C9:D9"/>
    <mergeCell ref="C10:D10"/>
    <mergeCell ref="A19:B19"/>
    <mergeCell ref="A16:C16"/>
    <mergeCell ref="A33:F34"/>
    <mergeCell ref="A21:B21"/>
    <mergeCell ref="A20:B20"/>
    <mergeCell ref="A9:B9"/>
    <mergeCell ref="A40:F41"/>
    <mergeCell ref="A36:B36"/>
    <mergeCell ref="C36:E36"/>
    <mergeCell ref="C37:E37"/>
    <mergeCell ref="A2:D3"/>
    <mergeCell ref="A42:F42"/>
    <mergeCell ref="A24:F24"/>
    <mergeCell ref="A15:C15"/>
    <mergeCell ref="E16:F16"/>
    <mergeCell ref="E15:F15"/>
    <mergeCell ref="A17:C17"/>
    <mergeCell ref="A18:C18"/>
    <mergeCell ref="E18:F18"/>
    <mergeCell ref="E17:F17"/>
    <mergeCell ref="D4:E4"/>
    <mergeCell ref="A37:B37"/>
    <mergeCell ref="A35:F35"/>
    <mergeCell ref="C19:D19"/>
    <mergeCell ref="A6:F6"/>
    <mergeCell ref="A13:C13"/>
  </mergeCells>
  <phoneticPr fontId="6" type="noConversion"/>
  <conditionalFormatting sqref="C21">
    <cfRule type="cellIs" dxfId="228" priority="1" stopIfTrue="1" operator="notBetween">
      <formula>$E$21</formula>
      <formula>$F$21</formula>
    </cfRule>
    <cfRule type="cellIs" dxfId="227" priority="2" stopIfTrue="1" operator="greaterThan">
      <formula>$D$21</formula>
    </cfRule>
  </conditionalFormatting>
  <conditionalFormatting sqref="F21">
    <cfRule type="cellIs" dxfId="226" priority="3" stopIfTrue="1" operator="lessThan">
      <formula>$E$21</formula>
    </cfRule>
    <cfRule type="cellIs" dxfId="225" priority="4" stopIfTrue="1" operator="lessThan">
      <formula>$C$21</formula>
    </cfRule>
    <cfRule type="cellIs" dxfId="224" priority="5" stopIfTrue="1" operator="lessThan">
      <formula>$D$21</formula>
    </cfRule>
  </conditionalFormatting>
  <conditionalFormatting sqref="E21">
    <cfRule type="cellIs" dxfId="223" priority="6" stopIfTrue="1" operator="greaterThan">
      <formula>$F$21</formula>
    </cfRule>
    <cfRule type="cellIs" dxfId="222" priority="7" stopIfTrue="1" operator="greaterThan">
      <formula>$C$21</formula>
    </cfRule>
    <cfRule type="expression" dxfId="221" priority="8" stopIfTrue="1">
      <formula>AND($E$21=0,$C$21&gt;0)</formula>
    </cfRule>
  </conditionalFormatting>
  <conditionalFormatting sqref="F31">
    <cfRule type="expression" dxfId="220" priority="12" stopIfTrue="1">
      <formula>OR(F31-A12&lt;-5.00001,F31-A12&gt;5.00001)</formula>
    </cfRule>
  </conditionalFormatting>
  <conditionalFormatting sqref="N11:N13 R10:R17 N10:P10 AG3:AG5 AF5:AF6 AG7 N5:O5 N6 Q5:S5 Q6:Q7 S6:S7 U5:W5 V6:V7 Y5:Z5 Y6:Y7 Z7:Z9 AB7 AC6 AD5 AB5 AD7">
    <cfRule type="expression" dxfId="219" priority="13" stopIfTrue="1">
      <formula>($B$1="רן")</formula>
    </cfRule>
  </conditionalFormatting>
  <conditionalFormatting sqref="D21">
    <cfRule type="cellIs" dxfId="218" priority="14" stopIfTrue="1" operator="notBetween">
      <formula>$E$21</formula>
      <formula>$F$21</formula>
    </cfRule>
    <cfRule type="cellIs" dxfId="217" priority="15" stopIfTrue="1" operator="lessThan">
      <formula>$C$21</formula>
    </cfRule>
    <cfRule type="expression" dxfId="216" priority="16" stopIfTrue="1">
      <formula>($D$21-$C$21&gt;92)</formula>
    </cfRule>
  </conditionalFormatting>
  <conditionalFormatting sqref="B4:E4 F1">
    <cfRule type="expression" dxfId="215" priority="24" stopIfTrue="1">
      <formula>OR($D$4=$C$55,$D$4=$C$56,$D$4=$C$57,$D$4=$C$58,$D$4=$C$59)</formula>
    </cfRule>
    <cfRule type="expression" dxfId="214" priority="25" stopIfTrue="1">
      <formula>OR($D$4=$C$61,$D$4=$C$62)</formula>
    </cfRule>
    <cfRule type="expression" dxfId="213" priority="26" stopIfTrue="1">
      <formula>OR($D$4=$C$60)</formula>
    </cfRule>
  </conditionalFormatting>
  <dataValidations count="10">
    <dataValidation type="list" operator="greaterThan" allowBlank="1" showInputMessage="1" showErrorMessage="1" sqref="G21">
      <formula1>עדתאריך</formula1>
    </dataValidation>
    <dataValidation type="list" allowBlank="1" showInputMessage="1" showErrorMessage="1" error="יש לבחור מרשימת הגלילה הנפתחת מצד שמאל לתא (ע&quot;י לחיצה על החץ מצד שמאל). _x000a_" sqref="A21:B21">
      <formula1>$A$54:$A$62</formula1>
    </dataValidation>
    <dataValidation type="date" operator="greaterThan" allowBlank="1" showInputMessage="1" showErrorMessage="1" sqref="G5:G7">
      <formula1>1</formula1>
    </dataValidation>
    <dataValidation type="whole" operator="greaterThanOrEqual" allowBlank="1" showInputMessage="1" showErrorMessage="1" error="מספר תיק מו&quot;פ הינו בן 5 ספרות_x000a_אנא הזינו את מספר התיק הנכון" sqref="G10 C10:D10">
      <formula1>10000</formula1>
    </dataValidation>
    <dataValidation type="date" operator="greaterThan" allowBlank="1" showInputMessage="1" showErrorMessage="1" error="נא להזין תאריך חוקי: DD/MM/YYYY " sqref="F5">
      <formula1>39083</formula1>
    </dataValidation>
    <dataValidation operator="greaterThanOrEqual" allowBlank="1" showInputMessage="1" showErrorMessage="1" sqref="E10:F10"/>
    <dataValidation type="decimal" allowBlank="1" showInputMessage="1" showErrorMessage="1" error="נא להזין את נתוני התקציב והמענק על פי כתב האישור." sqref="A12:F12">
      <formula1>0</formula1>
      <formula2>999999999</formula2>
    </dataValidation>
    <dataValidation type="list" allowBlank="1" showInputMessage="1" showErrorMessage="1" errorTitle="רן יחזקאל:" error="חובה לבחור את סוג הדוח המבוקש מרשימת הגלילה" prompt="חובה לבחור את סוג הדוח המבוקש מרשימת הגלילה" sqref="D4:E4">
      <formula1>$C$54:$C$63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E21 C21">
      <formula1>$A$73:$A$160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F21 D21">
      <formula1>$B$73:$B$160</formula1>
    </dataValidation>
  </dataValidations>
  <hyperlinks>
    <hyperlink ref="H2" r:id="rId2" tooltip="דיווחים ותשלומים - טפסים אלקטרוניים"/>
  </hyperlinks>
  <printOptions horizontalCentered="1" verticalCentered="1"/>
  <pageMargins left="0.28000000000000003" right="0.35" top="0.2" bottom="0.19685039370078741" header="0.38" footer="0.19685039370078741"/>
  <pageSetup paperSize="9" scale="51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indexed="42"/>
  </sheetPr>
  <dimension ref="A1:IK240"/>
  <sheetViews>
    <sheetView showGridLines="0" rightToLeft="1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2.75" x14ac:dyDescent="0.2"/>
  <cols>
    <col min="1" max="1" width="4.28515625" style="32" customWidth="1"/>
    <col min="2" max="2" width="14.85546875" style="3" customWidth="1"/>
    <col min="3" max="3" width="15.7109375" style="3" customWidth="1"/>
    <col min="4" max="4" width="5.28515625" style="3" customWidth="1"/>
    <col min="5" max="6" width="9.5703125" style="3" customWidth="1"/>
    <col min="7" max="7" width="5.85546875" style="3" customWidth="1"/>
    <col min="8" max="8" width="6.140625" style="3" customWidth="1"/>
    <col min="9" max="9" width="8.7109375" style="3" customWidth="1"/>
    <col min="10" max="10" width="9" style="3" customWidth="1"/>
    <col min="11" max="12" width="6.140625" style="3" customWidth="1"/>
    <col min="13" max="13" width="9" style="3" customWidth="1"/>
    <col min="14" max="14" width="9.28515625" style="3" customWidth="1"/>
    <col min="15" max="16" width="6.140625" style="3" customWidth="1"/>
    <col min="17" max="17" width="13.5703125" style="3" customWidth="1"/>
    <col min="18" max="18" width="11.5703125" style="3" customWidth="1"/>
    <col min="19" max="19" width="14.42578125" style="3" customWidth="1"/>
    <col min="20" max="20" width="15.140625" style="3" customWidth="1"/>
    <col min="21" max="21" width="16.42578125" style="3" customWidth="1"/>
    <col min="22" max="22" width="16" style="3" hidden="1" customWidth="1"/>
    <col min="23" max="23" width="15.85546875" style="3" hidden="1" customWidth="1"/>
    <col min="24" max="24" width="25.28515625" style="3" hidden="1" customWidth="1"/>
    <col min="25" max="25" width="10.140625" style="3" hidden="1" customWidth="1"/>
    <col min="26" max="26" width="13.5703125" style="3" hidden="1" customWidth="1"/>
    <col min="27" max="27" width="14" style="4" hidden="1" customWidth="1"/>
    <col min="28" max="16384" width="9.140625" style="3"/>
  </cols>
  <sheetData>
    <row r="1" spans="1:245" s="50" customFormat="1" ht="21.75" customHeight="1" thickBot="1" x14ac:dyDescent="0.35">
      <c r="A1" s="444" t="s">
        <v>63</v>
      </c>
      <c r="B1" s="445"/>
      <c r="C1" s="445"/>
      <c r="D1" s="111" t="s">
        <v>64</v>
      </c>
      <c r="E1" s="416">
        <f>'ראשי-פרטים כלליים וריכוז הוצאות'!C10</f>
        <v>0</v>
      </c>
      <c r="F1" s="417"/>
      <c r="G1" s="446" t="s">
        <v>65</v>
      </c>
      <c r="H1" s="447"/>
      <c r="I1" s="416">
        <f>+'ראשי-פרטים כלליים וריכוז הוצאות'!A10</f>
        <v>0</v>
      </c>
      <c r="J1" s="416"/>
      <c r="K1" s="416"/>
      <c r="L1" s="416"/>
      <c r="M1" s="449" t="s">
        <v>66</v>
      </c>
      <c r="N1" s="449"/>
      <c r="O1" s="448">
        <f>'ראשי-פרטים כלליים וריכוז הוצאות'!F5</f>
        <v>0</v>
      </c>
      <c r="P1" s="448"/>
      <c r="Q1" s="116"/>
      <c r="R1" s="117"/>
      <c r="S1" s="117"/>
      <c r="T1" s="406" t="s">
        <v>180</v>
      </c>
      <c r="U1" s="407"/>
      <c r="V1" s="436" t="s">
        <v>68</v>
      </c>
      <c r="W1" s="437"/>
      <c r="X1" s="437"/>
      <c r="Y1" s="437"/>
      <c r="Z1" s="437"/>
      <c r="AA1" s="437"/>
    </row>
    <row r="2" spans="1:245" s="51" customFormat="1" ht="25.5" customHeight="1" x14ac:dyDescent="0.2">
      <c r="A2" s="112"/>
      <c r="B2" s="450" t="s">
        <v>94</v>
      </c>
      <c r="C2" s="451"/>
      <c r="D2" s="452"/>
      <c r="E2" s="414" t="s">
        <v>59</v>
      </c>
      <c r="F2" s="412"/>
      <c r="G2" s="412"/>
      <c r="H2" s="415"/>
      <c r="I2" s="411" t="s">
        <v>61</v>
      </c>
      <c r="J2" s="412"/>
      <c r="K2" s="412"/>
      <c r="L2" s="415"/>
      <c r="M2" s="411" t="s">
        <v>62</v>
      </c>
      <c r="N2" s="412"/>
      <c r="O2" s="412"/>
      <c r="P2" s="413"/>
      <c r="Q2" s="411" t="s">
        <v>69</v>
      </c>
      <c r="R2" s="412"/>
      <c r="S2" s="413" t="s">
        <v>126</v>
      </c>
      <c r="T2" s="414"/>
      <c r="U2" s="118"/>
      <c r="V2" s="438" t="s">
        <v>138</v>
      </c>
      <c r="W2" s="438" t="s">
        <v>117</v>
      </c>
      <c r="X2" s="440" t="s">
        <v>88</v>
      </c>
      <c r="Y2" s="442" t="s">
        <v>119</v>
      </c>
      <c r="Z2" s="443"/>
      <c r="AA2" s="440" t="s">
        <v>139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r="3" spans="1:245" s="53" customFormat="1" ht="51" x14ac:dyDescent="0.2">
      <c r="A3" s="113" t="s">
        <v>22</v>
      </c>
      <c r="B3" s="94" t="s">
        <v>39</v>
      </c>
      <c r="C3" s="114" t="s">
        <v>17</v>
      </c>
      <c r="D3" s="115" t="s">
        <v>18</v>
      </c>
      <c r="E3" s="94" t="s">
        <v>124</v>
      </c>
      <c r="F3" s="114" t="s">
        <v>125</v>
      </c>
      <c r="G3" s="95" t="s">
        <v>60</v>
      </c>
      <c r="H3" s="96" t="s">
        <v>127</v>
      </c>
      <c r="I3" s="94" t="s">
        <v>124</v>
      </c>
      <c r="J3" s="114" t="s">
        <v>125</v>
      </c>
      <c r="K3" s="95" t="s">
        <v>60</v>
      </c>
      <c r="L3" s="96" t="s">
        <v>127</v>
      </c>
      <c r="M3" s="94" t="s">
        <v>124</v>
      </c>
      <c r="N3" s="114" t="s">
        <v>125</v>
      </c>
      <c r="O3" s="95" t="s">
        <v>60</v>
      </c>
      <c r="P3" s="96" t="s">
        <v>127</v>
      </c>
      <c r="Q3" s="142" t="s">
        <v>107</v>
      </c>
      <c r="R3" s="52" t="s">
        <v>101</v>
      </c>
      <c r="S3" s="114" t="s">
        <v>129</v>
      </c>
      <c r="T3" s="52" t="s">
        <v>128</v>
      </c>
      <c r="U3" s="140" t="s">
        <v>103</v>
      </c>
      <c r="V3" s="439"/>
      <c r="W3" s="439" t="s">
        <v>116</v>
      </c>
      <c r="X3" s="441"/>
      <c r="Y3" s="27" t="s">
        <v>120</v>
      </c>
      <c r="Z3" s="27" t="s">
        <v>118</v>
      </c>
      <c r="AA3" s="441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245" s="6" customFormat="1" ht="24" customHeight="1" x14ac:dyDescent="0.2">
      <c r="A4" s="200">
        <v>1</v>
      </c>
      <c r="B4" s="278"/>
      <c r="C4" s="278"/>
      <c r="D4" s="279"/>
      <c r="E4" s="280"/>
      <c r="F4" s="281"/>
      <c r="G4" s="282"/>
      <c r="H4" s="283"/>
      <c r="I4" s="284"/>
      <c r="J4" s="285"/>
      <c r="K4" s="282"/>
      <c r="L4" s="286"/>
      <c r="M4" s="287"/>
      <c r="N4" s="288"/>
      <c r="O4" s="282"/>
      <c r="P4" s="283"/>
      <c r="Q4" s="289"/>
      <c r="R4" s="119">
        <v>0</v>
      </c>
      <c r="S4" s="119">
        <f>(M4+N4)*P4+(I4+J4)*L4+(E4+F4)*H4</f>
        <v>0</v>
      </c>
      <c r="T4" s="31">
        <f>(IF(OR($C4=0,$D4=0),0,IF(OR($E4=0,$G4=0,$H4=0),0,MIN((VLOOKUP($D4,$A$232:$C$240,3,0))*(IF($D4=6,$H4,$G4))*((MIN((VLOOKUP($D4,$A$232:$E$240,5,0)),(IF($D4=6,$G4,$H4))))),MIN((VLOOKUP($D4,$A$232:$C$240,3,0)),($E4+$F4))*(IF($D4=6,$H4,((MIN((VLOOKUP($D4,$A$232:$E$240,5,0)),$H4)))))))))+(IF(OR($C4=0,$D4=0),0,IF(OR($I4=0,$K4=0,$L4=0),0,MIN((VLOOKUP($D4,$A$232:$C$240,3,0))*(IF($D4=6,$L4,$K4))*((MIN((VLOOKUP($D4,$A$232:$E$240,5,0)),(IF($D4=6,$K4,$L4))))),MIN((VLOOKUP($D4,$A$232:$C$240,3,0)),($I4+$J4))*(IF($D4=6,$L4,((MIN((VLOOKUP($D4,$A$232:$E$240,5,0)),$L4)))))))))+(IF(OR($C4=0,$D4=0),0,IF(OR($M4=0,$O4=0,$P4=0),0,MIN((VLOOKUP($D4,$A$232:$C$2409,3,0))*(IF($D4=6,$P4,$O4))*((MIN((VLOOKUP($D4,$A$232:$E$240,5,0)),(IF($D4=6,$O4,$P4))))),MIN((VLOOKUP($D4,$A$232:$C$240,3,0)),($M4+$N4))*(IF($D4=6,$P4,((MIN((VLOOKUP($D4,$A$232:$E$240,5,0)),$P4)))))))))</f>
        <v>0</v>
      </c>
      <c r="U4" s="141">
        <f>Q4+T4</f>
        <v>0</v>
      </c>
      <c r="V4" s="74">
        <f>T4-AA4</f>
        <v>0</v>
      </c>
      <c r="W4" s="74">
        <f>V4-T4</f>
        <v>0</v>
      </c>
      <c r="X4" s="75" t="str">
        <f>IF(AND(AA4&gt;0,(V4=T4-AA4)),"מועסק פחות מ-10% מזמנו במופ","")</f>
        <v/>
      </c>
      <c r="Y4" s="76"/>
      <c r="Z4" s="77">
        <f t="shared" ref="Z4:Z67" si="0">(IF(OR($C4=0,$D4=0),0,IF(OR($E4=0,$G4=0,$H4=0),0,MIN((VLOOKUP($D4,$A$232:$C$240,3,0))*(IF($D4=6,$H4,$G4))*((MIN((VLOOKUP($D4,$A$232:$E$240,5,0)),(MIN($Y4,IF($D4=6,$G4,$H4)))))),MIN((VLOOKUP($D4,$A$232:$C$240,3,0)),($E4+$F4))*(IF($D4=6,$H4,((MIN((VLOOKUP($D4,$A$232:$E$240,5,0)),$H4,$Y4)))))))))+(IF(OR($C4=0,$D4=0),0,IF(OR($I4=0,$K4=0,$L4=0),0,MIN((VLOOKUP($D4,$A$232:$C$240,3,0))*(IF($D4=6,$L4,$K4))*((MIN((VLOOKUP($D4,$A$232:$E$240,5,0)),(MIN($Y4,IF($D4=6,$K4,$L4)))))),MIN((VLOOKUP($D4,$A$232:$C$240,3,0)),($I4+$J4))*(IF($D4=6,$L4,((MIN((VLOOKUP($D4,$A$232:$E$240,5,0)),$L4,$Y4)))))))))+(IF(OR($C4=0,$D4=0),0,IF(OR($M4=0,$O4=0,$P4=0),0,MIN((VLOOKUP($D4,$A$232:$C$240,3,0))*(IF($D4=6,$P4,$O4))*((MIN((VLOOKUP($D4,$A$232:$E$240,5,0)),(MIN($Y4,IF($D4=6,$O4,$P4)))))),MIN((VLOOKUP($D4,$A$232:$C$240,3,0)),($M4+$N4))*(IF($D4=6,$P4,((MIN((VLOOKUP($D4,$A$232:$E$240,5,0)),$P4,$Y4)))))))))</f>
        <v>0</v>
      </c>
      <c r="AA4" s="73">
        <f>IF($G4*$H4&lt;0.1,(IF(OR($C4=0,$D4=0),0,IF(OR($E4=0,$G4=0,$H4=0),0,MIN((VLOOKUP($D4,$A$232:$C$240,3,0))*(IF($D4=6,$H4,$G4))*((MIN((VLOOKUP($D4,$A$232:$E$240,5,0)),(IF($D4=6,$G4,$H4))))),MIN((VLOOKUP($D4,$A$232:$C$240,3,0)),($E4+$F4))*(IF($D4=6,$H4,((MIN((VLOOKUP($D4,$A$232:$E$240,5,0)),$H4))))))))),0)+IF($L4*$K4&lt;0.1,(IF(OR($C4=0,$D4=0),0,IF(OR($I4=0,$K4=0,$L4=0),0,MIN((VLOOKUP($D4,$A$232:$C$240,3,0))*(IF($D4=6,$L4,$K4))*((MIN((VLOOKUP($D4,$A$232:$E$240,5,0)),(IF($D4=6,$K4,$L4))))),MIN((VLOOKUP($D4,$A$232:$C$240,3,0)),($I4+$J4))*(IF($D4=6,$L4,((MIN((VLOOKUP($D4,$A$232:$E$240,5,0)),$L4))))))))),0)+IF($O4*$P4&lt;0.1,(IF(OR($C4=0,$D4=0),0,IF(OR($M4=0,$O4=0,$P4=0),0,MIN((VLOOKUP($D4,$A$232:$C$240,3,0))*(IF($D4=6,$P4,$O4))*((MIN((VLOOKUP($D4,$A$232:$E$240,5,0)),(IF($D4=6,$O4,$P4))))),MIN((VLOOKUP($D4,$A$232:$C$240,3,0)),($M4+$N4))*(IF($D4=6,$P4,((MIN((VLOOKUP($D4,$A$232:$E$240,5,0)),$P4))))))))),0)</f>
        <v>0</v>
      </c>
    </row>
    <row r="5" spans="1:245" s="6" customFormat="1" ht="24" customHeight="1" x14ac:dyDescent="0.2">
      <c r="A5" s="200">
        <v>2</v>
      </c>
      <c r="B5" s="278"/>
      <c r="C5" s="278"/>
      <c r="D5" s="279"/>
      <c r="E5" s="280"/>
      <c r="F5" s="281"/>
      <c r="G5" s="282"/>
      <c r="H5" s="283"/>
      <c r="I5" s="284"/>
      <c r="J5" s="285"/>
      <c r="K5" s="282"/>
      <c r="L5" s="286"/>
      <c r="M5" s="287"/>
      <c r="N5" s="288"/>
      <c r="O5" s="282"/>
      <c r="P5" s="283"/>
      <c r="Q5" s="289"/>
      <c r="R5" s="119">
        <v>0</v>
      </c>
      <c r="S5" s="119">
        <f t="shared" ref="S5:S68" si="1">(M5+N5)*P5+(I5+J5)*L5+(E5+F5)*H5</f>
        <v>0</v>
      </c>
      <c r="T5" s="31">
        <f t="shared" ref="T5:T68" si="2">(IF(OR($C5=0,$D5=0),0,IF(OR($E5=0,$G5=0,$H5=0),0,MIN((VLOOKUP($D5,$A$232:$C$240,3,0))*(IF($D5=6,$H5,$G5))*((MIN((VLOOKUP($D5,$A$232:$E$240,5,0)),(IF($D5=6,$G5,$H5))))),MIN((VLOOKUP($D5,$A$232:$C$240,3,0)),($E5+$F5))*(IF($D5=6,$H5,((MIN((VLOOKUP($D5,$A$232:$E$240,5,0)),$H5)))))))))+(IF(OR($C5=0,$D5=0),0,IF(OR($I5=0,$K5=0,$L5=0),0,MIN((VLOOKUP($D5,$A$232:$C$240,3,0))*(IF($D5=6,$L5,$K5))*((MIN((VLOOKUP($D5,$A$232:$E$240,5,0)),(IF($D5=6,$K5,$L5))))),MIN((VLOOKUP($D5,$A$232:$C$240,3,0)),($I5+$J5))*(IF($D5=6,$L5,((MIN((VLOOKUP($D5,$A$232:$E$240,5,0)),$L5)))))))))+(IF(OR($C5=0,$D5=0),0,IF(OR($M5=0,$O5=0,$P5=0),0,MIN((VLOOKUP($D5,$A$232:$C$2409,3,0))*(IF($D5=6,$P5,$O5))*((MIN((VLOOKUP($D5,$A$232:$E$240,5,0)),(IF($D5=6,$O5,$P5))))),MIN((VLOOKUP($D5,$A$232:$C$240,3,0)),($M5+$N5))*(IF($D5=6,$P5,((MIN((VLOOKUP($D5,$A$232:$E$240,5,0)),$P5)))))))))</f>
        <v>0</v>
      </c>
      <c r="U5" s="141">
        <f t="shared" ref="U5:U68" si="3">Q5+T5</f>
        <v>0</v>
      </c>
      <c r="V5" s="74">
        <f t="shared" ref="V5:V68" si="4">T5-AA5</f>
        <v>0</v>
      </c>
      <c r="W5" s="74">
        <f t="shared" ref="W5:W68" si="5">V5-T5</f>
        <v>0</v>
      </c>
      <c r="X5" s="75" t="str">
        <f t="shared" ref="X5:X68" si="6">IF(AND(AA5&gt;0,(V5=T5-AA5)),"מועסק פחות מ-10% מזמנו במופ","")</f>
        <v/>
      </c>
      <c r="Y5" s="76"/>
      <c r="Z5" s="77">
        <f t="shared" si="0"/>
        <v>0</v>
      </c>
      <c r="AA5" s="73">
        <f t="shared" ref="AA5:AA68" si="7">IF($G5*$H5&lt;0.1,(IF(OR($C5=0,$D5=0),0,IF(OR($E5=0,$G5=0,$H5=0),0,MIN((VLOOKUP($D5,$A$232:$C$240,3,0))*(IF($D5=6,$H5,$G5))*((MIN((VLOOKUP($D5,$A$232:$E$240,5,0)),(IF($D5=6,$G5,$H5))))),MIN((VLOOKUP($D5,$A$232:$C$240,3,0)),($E5+$F5))*(IF($D5=6,$H5,((MIN((VLOOKUP($D5,$A$232:$E$240,5,0)),$H5))))))))),0)+IF($L5*$K5&lt;0.1,(IF(OR($C5=0,$D5=0),0,IF(OR($I5=0,$K5=0,$L5=0),0,MIN((VLOOKUP($D5,$A$232:$C$240,3,0))*(IF($D5=6,$L5,$K5))*((MIN((VLOOKUP($D5,$A$232:$E$240,5,0)),(IF($D5=6,$K5,$L5))))),MIN((VLOOKUP($D5,$A$232:$C$240,3,0)),($I5+$J5))*(IF($D5=6,$L5,((MIN((VLOOKUP($D5,$A$232:$E$240,5,0)),$L5))))))))),0)+IF($O5*$P5&lt;0.1,(IF(OR($C5=0,$D5=0),0,IF(OR($M5=0,$O5=0,$P5=0),0,MIN((VLOOKUP($D5,$A$232:$C$240,3,0))*(IF($D5=6,$P5,$O5))*((MIN((VLOOKUP($D5,$A$232:$E$240,5,0)),(IF($D5=6,$O5,$P5))))),MIN((VLOOKUP($D5,$A$232:$C$240,3,0)),($M5+$N5))*(IF($D5=6,$P5,((MIN((VLOOKUP($D5,$A$232:$E$240,5,0)),$P5))))))))),0)</f>
        <v>0</v>
      </c>
      <c r="AB5" s="85"/>
    </row>
    <row r="6" spans="1:245" s="6" customFormat="1" ht="24" customHeight="1" x14ac:dyDescent="0.2">
      <c r="A6" s="200">
        <v>3</v>
      </c>
      <c r="B6" s="278"/>
      <c r="C6" s="278"/>
      <c r="D6" s="279"/>
      <c r="E6" s="280"/>
      <c r="F6" s="281"/>
      <c r="G6" s="282"/>
      <c r="H6" s="283"/>
      <c r="I6" s="284"/>
      <c r="J6" s="285"/>
      <c r="K6" s="282"/>
      <c r="L6" s="286"/>
      <c r="M6" s="287"/>
      <c r="N6" s="288"/>
      <c r="O6" s="282"/>
      <c r="P6" s="283"/>
      <c r="Q6" s="289"/>
      <c r="R6" s="119">
        <v>0</v>
      </c>
      <c r="S6" s="119">
        <f t="shared" si="1"/>
        <v>0</v>
      </c>
      <c r="T6" s="31">
        <f t="shared" si="2"/>
        <v>0</v>
      </c>
      <c r="U6" s="141">
        <f t="shared" si="3"/>
        <v>0</v>
      </c>
      <c r="V6" s="74">
        <f t="shared" si="4"/>
        <v>0</v>
      </c>
      <c r="W6" s="74">
        <f t="shared" si="5"/>
        <v>0</v>
      </c>
      <c r="X6" s="75" t="str">
        <f t="shared" si="6"/>
        <v/>
      </c>
      <c r="Y6" s="76"/>
      <c r="Z6" s="77">
        <f t="shared" si="0"/>
        <v>0</v>
      </c>
      <c r="AA6" s="73">
        <f t="shared" si="7"/>
        <v>0</v>
      </c>
    </row>
    <row r="7" spans="1:245" s="6" customFormat="1" ht="24" customHeight="1" x14ac:dyDescent="0.2">
      <c r="A7" s="200">
        <v>4</v>
      </c>
      <c r="B7" s="278"/>
      <c r="C7" s="278"/>
      <c r="D7" s="279"/>
      <c r="E7" s="280"/>
      <c r="F7" s="281"/>
      <c r="G7" s="282"/>
      <c r="H7" s="283"/>
      <c r="I7" s="284"/>
      <c r="J7" s="285"/>
      <c r="K7" s="282"/>
      <c r="L7" s="286"/>
      <c r="M7" s="287"/>
      <c r="N7" s="288"/>
      <c r="O7" s="282"/>
      <c r="P7" s="283"/>
      <c r="Q7" s="289"/>
      <c r="R7" s="119">
        <v>0</v>
      </c>
      <c r="S7" s="119">
        <f t="shared" si="1"/>
        <v>0</v>
      </c>
      <c r="T7" s="31">
        <f t="shared" si="2"/>
        <v>0</v>
      </c>
      <c r="U7" s="141">
        <f t="shared" si="3"/>
        <v>0</v>
      </c>
      <c r="V7" s="74">
        <f t="shared" si="4"/>
        <v>0</v>
      </c>
      <c r="W7" s="74">
        <f t="shared" si="5"/>
        <v>0</v>
      </c>
      <c r="X7" s="75" t="str">
        <f t="shared" si="6"/>
        <v/>
      </c>
      <c r="Y7" s="76"/>
      <c r="Z7" s="77">
        <f t="shared" si="0"/>
        <v>0</v>
      </c>
      <c r="AA7" s="73">
        <f t="shared" si="7"/>
        <v>0</v>
      </c>
    </row>
    <row r="8" spans="1:245" s="6" customFormat="1" ht="24" customHeight="1" x14ac:dyDescent="0.2">
      <c r="A8" s="200">
        <v>5</v>
      </c>
      <c r="B8" s="278"/>
      <c r="C8" s="278"/>
      <c r="D8" s="279"/>
      <c r="E8" s="280"/>
      <c r="F8" s="281"/>
      <c r="G8" s="282"/>
      <c r="H8" s="283"/>
      <c r="I8" s="284"/>
      <c r="J8" s="285"/>
      <c r="K8" s="282"/>
      <c r="L8" s="286"/>
      <c r="M8" s="287"/>
      <c r="N8" s="288"/>
      <c r="O8" s="282"/>
      <c r="P8" s="283"/>
      <c r="Q8" s="289"/>
      <c r="R8" s="119">
        <v>0</v>
      </c>
      <c r="S8" s="119">
        <f t="shared" si="1"/>
        <v>0</v>
      </c>
      <c r="T8" s="31">
        <f t="shared" si="2"/>
        <v>0</v>
      </c>
      <c r="U8" s="141">
        <f t="shared" si="3"/>
        <v>0</v>
      </c>
      <c r="V8" s="74">
        <f t="shared" si="4"/>
        <v>0</v>
      </c>
      <c r="W8" s="74">
        <f t="shared" si="5"/>
        <v>0</v>
      </c>
      <c r="X8" s="75" t="str">
        <f t="shared" si="6"/>
        <v/>
      </c>
      <c r="Y8" s="76"/>
      <c r="Z8" s="77">
        <f t="shared" si="0"/>
        <v>0</v>
      </c>
      <c r="AA8" s="73">
        <f t="shared" si="7"/>
        <v>0</v>
      </c>
    </row>
    <row r="9" spans="1:245" s="6" customFormat="1" ht="24" customHeight="1" x14ac:dyDescent="0.2">
      <c r="A9" s="200">
        <v>6</v>
      </c>
      <c r="B9" s="278"/>
      <c r="C9" s="278"/>
      <c r="D9" s="279"/>
      <c r="E9" s="280"/>
      <c r="F9" s="281"/>
      <c r="G9" s="282"/>
      <c r="H9" s="283"/>
      <c r="I9" s="284"/>
      <c r="J9" s="285"/>
      <c r="K9" s="282"/>
      <c r="L9" s="286"/>
      <c r="M9" s="287"/>
      <c r="N9" s="288"/>
      <c r="O9" s="282"/>
      <c r="P9" s="283"/>
      <c r="Q9" s="289"/>
      <c r="R9" s="119">
        <v>0</v>
      </c>
      <c r="S9" s="119">
        <f t="shared" si="1"/>
        <v>0</v>
      </c>
      <c r="T9" s="31">
        <f t="shared" si="2"/>
        <v>0</v>
      </c>
      <c r="U9" s="141">
        <f t="shared" si="3"/>
        <v>0</v>
      </c>
      <c r="V9" s="74">
        <f t="shared" si="4"/>
        <v>0</v>
      </c>
      <c r="W9" s="74">
        <f t="shared" si="5"/>
        <v>0</v>
      </c>
      <c r="X9" s="75" t="str">
        <f t="shared" si="6"/>
        <v/>
      </c>
      <c r="Y9" s="76"/>
      <c r="Z9" s="77">
        <f t="shared" si="0"/>
        <v>0</v>
      </c>
      <c r="AA9" s="73">
        <f t="shared" si="7"/>
        <v>0</v>
      </c>
    </row>
    <row r="10" spans="1:245" s="6" customFormat="1" ht="24" customHeight="1" x14ac:dyDescent="0.2">
      <c r="A10" s="200">
        <v>7</v>
      </c>
      <c r="B10" s="278"/>
      <c r="C10" s="278"/>
      <c r="D10" s="279"/>
      <c r="E10" s="280"/>
      <c r="F10" s="281"/>
      <c r="G10" s="282"/>
      <c r="H10" s="283"/>
      <c r="I10" s="284"/>
      <c r="J10" s="285"/>
      <c r="K10" s="282"/>
      <c r="L10" s="286"/>
      <c r="M10" s="287"/>
      <c r="N10" s="288"/>
      <c r="O10" s="282"/>
      <c r="P10" s="283"/>
      <c r="Q10" s="289"/>
      <c r="R10" s="119">
        <v>0</v>
      </c>
      <c r="S10" s="119">
        <f t="shared" si="1"/>
        <v>0</v>
      </c>
      <c r="T10" s="31">
        <f t="shared" si="2"/>
        <v>0</v>
      </c>
      <c r="U10" s="141">
        <f t="shared" si="3"/>
        <v>0</v>
      </c>
      <c r="V10" s="74">
        <f t="shared" si="4"/>
        <v>0</v>
      </c>
      <c r="W10" s="74">
        <f t="shared" si="5"/>
        <v>0</v>
      </c>
      <c r="X10" s="75" t="str">
        <f t="shared" si="6"/>
        <v/>
      </c>
      <c r="Y10" s="76"/>
      <c r="Z10" s="77">
        <f t="shared" si="0"/>
        <v>0</v>
      </c>
      <c r="AA10" s="73">
        <f t="shared" si="7"/>
        <v>0</v>
      </c>
    </row>
    <row r="11" spans="1:245" s="6" customFormat="1" ht="24" customHeight="1" x14ac:dyDescent="0.2">
      <c r="A11" s="200">
        <v>8</v>
      </c>
      <c r="B11" s="278"/>
      <c r="C11" s="278"/>
      <c r="D11" s="279"/>
      <c r="E11" s="280"/>
      <c r="F11" s="281"/>
      <c r="G11" s="282"/>
      <c r="H11" s="283"/>
      <c r="I11" s="284"/>
      <c r="J11" s="285"/>
      <c r="K11" s="282"/>
      <c r="L11" s="286"/>
      <c r="M11" s="287"/>
      <c r="N11" s="288"/>
      <c r="O11" s="282"/>
      <c r="P11" s="283"/>
      <c r="Q11" s="289"/>
      <c r="R11" s="119">
        <v>0</v>
      </c>
      <c r="S11" s="119">
        <f t="shared" si="1"/>
        <v>0</v>
      </c>
      <c r="T11" s="31">
        <f t="shared" si="2"/>
        <v>0</v>
      </c>
      <c r="U11" s="141">
        <f t="shared" si="3"/>
        <v>0</v>
      </c>
      <c r="V11" s="74">
        <f t="shared" si="4"/>
        <v>0</v>
      </c>
      <c r="W11" s="74">
        <f t="shared" si="5"/>
        <v>0</v>
      </c>
      <c r="X11" s="75" t="str">
        <f t="shared" si="6"/>
        <v/>
      </c>
      <c r="Y11" s="76"/>
      <c r="Z11" s="77">
        <f t="shared" si="0"/>
        <v>0</v>
      </c>
      <c r="AA11" s="73">
        <f t="shared" si="7"/>
        <v>0</v>
      </c>
    </row>
    <row r="12" spans="1:245" s="6" customFormat="1" ht="24" customHeight="1" x14ac:dyDescent="0.2">
      <c r="A12" s="200">
        <v>9</v>
      </c>
      <c r="B12" s="278"/>
      <c r="C12" s="278"/>
      <c r="D12" s="279"/>
      <c r="E12" s="280"/>
      <c r="F12" s="281"/>
      <c r="G12" s="282"/>
      <c r="H12" s="283"/>
      <c r="I12" s="284"/>
      <c r="J12" s="285"/>
      <c r="K12" s="282"/>
      <c r="L12" s="286"/>
      <c r="M12" s="287"/>
      <c r="N12" s="288"/>
      <c r="O12" s="282"/>
      <c r="P12" s="283"/>
      <c r="Q12" s="289"/>
      <c r="R12" s="119">
        <v>0</v>
      </c>
      <c r="S12" s="119">
        <f t="shared" si="1"/>
        <v>0</v>
      </c>
      <c r="T12" s="31">
        <f t="shared" si="2"/>
        <v>0</v>
      </c>
      <c r="U12" s="141">
        <f t="shared" si="3"/>
        <v>0</v>
      </c>
      <c r="V12" s="74">
        <f t="shared" si="4"/>
        <v>0</v>
      </c>
      <c r="W12" s="74">
        <f t="shared" si="5"/>
        <v>0</v>
      </c>
      <c r="X12" s="75" t="str">
        <f t="shared" si="6"/>
        <v/>
      </c>
      <c r="Y12" s="76"/>
      <c r="Z12" s="77">
        <f t="shared" si="0"/>
        <v>0</v>
      </c>
      <c r="AA12" s="73">
        <f t="shared" si="7"/>
        <v>0</v>
      </c>
    </row>
    <row r="13" spans="1:245" s="6" customFormat="1" ht="24" customHeight="1" x14ac:dyDescent="0.2">
      <c r="A13" s="200">
        <v>10</v>
      </c>
      <c r="B13" s="278"/>
      <c r="C13" s="278"/>
      <c r="D13" s="279"/>
      <c r="E13" s="280"/>
      <c r="F13" s="281"/>
      <c r="G13" s="282"/>
      <c r="H13" s="283"/>
      <c r="I13" s="284"/>
      <c r="J13" s="285"/>
      <c r="K13" s="282"/>
      <c r="L13" s="286"/>
      <c r="M13" s="287"/>
      <c r="N13" s="288"/>
      <c r="O13" s="282"/>
      <c r="P13" s="283"/>
      <c r="Q13" s="289"/>
      <c r="R13" s="119">
        <v>0</v>
      </c>
      <c r="S13" s="119">
        <f t="shared" si="1"/>
        <v>0</v>
      </c>
      <c r="T13" s="31">
        <f t="shared" si="2"/>
        <v>0</v>
      </c>
      <c r="U13" s="141">
        <f t="shared" si="3"/>
        <v>0</v>
      </c>
      <c r="V13" s="74">
        <f t="shared" si="4"/>
        <v>0</v>
      </c>
      <c r="W13" s="74">
        <f t="shared" si="5"/>
        <v>0</v>
      </c>
      <c r="X13" s="75" t="str">
        <f t="shared" si="6"/>
        <v/>
      </c>
      <c r="Y13" s="76"/>
      <c r="Z13" s="77">
        <f t="shared" si="0"/>
        <v>0</v>
      </c>
      <c r="AA13" s="73">
        <f t="shared" si="7"/>
        <v>0</v>
      </c>
    </row>
    <row r="14" spans="1:245" s="6" customFormat="1" ht="24" customHeight="1" x14ac:dyDescent="0.2">
      <c r="A14" s="200">
        <v>11</v>
      </c>
      <c r="B14" s="278"/>
      <c r="C14" s="278"/>
      <c r="D14" s="279"/>
      <c r="E14" s="280"/>
      <c r="F14" s="281"/>
      <c r="G14" s="282"/>
      <c r="H14" s="283"/>
      <c r="I14" s="284"/>
      <c r="J14" s="285"/>
      <c r="K14" s="282"/>
      <c r="L14" s="286"/>
      <c r="M14" s="287"/>
      <c r="N14" s="288"/>
      <c r="O14" s="282"/>
      <c r="P14" s="283"/>
      <c r="Q14" s="289"/>
      <c r="R14" s="119">
        <v>0</v>
      </c>
      <c r="S14" s="119">
        <f t="shared" si="1"/>
        <v>0</v>
      </c>
      <c r="T14" s="31">
        <f t="shared" si="2"/>
        <v>0</v>
      </c>
      <c r="U14" s="141">
        <f t="shared" si="3"/>
        <v>0</v>
      </c>
      <c r="V14" s="74">
        <f t="shared" si="4"/>
        <v>0</v>
      </c>
      <c r="W14" s="74">
        <f t="shared" si="5"/>
        <v>0</v>
      </c>
      <c r="X14" s="75" t="str">
        <f t="shared" si="6"/>
        <v/>
      </c>
      <c r="Y14" s="76"/>
      <c r="Z14" s="77">
        <f t="shared" si="0"/>
        <v>0</v>
      </c>
      <c r="AA14" s="73">
        <f t="shared" si="7"/>
        <v>0</v>
      </c>
    </row>
    <row r="15" spans="1:245" s="6" customFormat="1" ht="24" customHeight="1" x14ac:dyDescent="0.2">
      <c r="A15" s="200">
        <v>12</v>
      </c>
      <c r="B15" s="278"/>
      <c r="C15" s="278"/>
      <c r="D15" s="279"/>
      <c r="E15" s="280"/>
      <c r="F15" s="281"/>
      <c r="G15" s="282"/>
      <c r="H15" s="283"/>
      <c r="I15" s="284"/>
      <c r="J15" s="285"/>
      <c r="K15" s="282"/>
      <c r="L15" s="286"/>
      <c r="M15" s="287"/>
      <c r="N15" s="288"/>
      <c r="O15" s="282"/>
      <c r="P15" s="283"/>
      <c r="Q15" s="289"/>
      <c r="R15" s="119">
        <v>0</v>
      </c>
      <c r="S15" s="119">
        <f t="shared" si="1"/>
        <v>0</v>
      </c>
      <c r="T15" s="31">
        <f t="shared" si="2"/>
        <v>0</v>
      </c>
      <c r="U15" s="141">
        <f t="shared" si="3"/>
        <v>0</v>
      </c>
      <c r="V15" s="74">
        <f t="shared" si="4"/>
        <v>0</v>
      </c>
      <c r="W15" s="74">
        <f t="shared" si="5"/>
        <v>0</v>
      </c>
      <c r="X15" s="75" t="str">
        <f t="shared" si="6"/>
        <v/>
      </c>
      <c r="Y15" s="76"/>
      <c r="Z15" s="77">
        <f t="shared" si="0"/>
        <v>0</v>
      </c>
      <c r="AA15" s="73">
        <f t="shared" si="7"/>
        <v>0</v>
      </c>
    </row>
    <row r="16" spans="1:245" s="6" customFormat="1" ht="24" customHeight="1" x14ac:dyDescent="0.2">
      <c r="A16" s="200">
        <v>13</v>
      </c>
      <c r="B16" s="278"/>
      <c r="C16" s="278"/>
      <c r="D16" s="279"/>
      <c r="E16" s="280"/>
      <c r="F16" s="281"/>
      <c r="G16" s="282"/>
      <c r="H16" s="283"/>
      <c r="I16" s="284"/>
      <c r="J16" s="285"/>
      <c r="K16" s="282"/>
      <c r="L16" s="286"/>
      <c r="M16" s="287"/>
      <c r="N16" s="288"/>
      <c r="O16" s="282"/>
      <c r="P16" s="283"/>
      <c r="Q16" s="289"/>
      <c r="R16" s="119">
        <v>0</v>
      </c>
      <c r="S16" s="119">
        <f t="shared" si="1"/>
        <v>0</v>
      </c>
      <c r="T16" s="31">
        <f t="shared" si="2"/>
        <v>0</v>
      </c>
      <c r="U16" s="141">
        <f t="shared" si="3"/>
        <v>0</v>
      </c>
      <c r="V16" s="74">
        <f t="shared" si="4"/>
        <v>0</v>
      </c>
      <c r="W16" s="74">
        <f t="shared" si="5"/>
        <v>0</v>
      </c>
      <c r="X16" s="75" t="str">
        <f t="shared" si="6"/>
        <v/>
      </c>
      <c r="Y16" s="76"/>
      <c r="Z16" s="77">
        <f t="shared" si="0"/>
        <v>0</v>
      </c>
      <c r="AA16" s="73">
        <f t="shared" si="7"/>
        <v>0</v>
      </c>
    </row>
    <row r="17" spans="1:27" s="6" customFormat="1" ht="24" customHeight="1" x14ac:dyDescent="0.2">
      <c r="A17" s="200">
        <v>14</v>
      </c>
      <c r="B17" s="278"/>
      <c r="C17" s="278"/>
      <c r="D17" s="279"/>
      <c r="E17" s="280"/>
      <c r="F17" s="281"/>
      <c r="G17" s="282"/>
      <c r="H17" s="283"/>
      <c r="I17" s="284"/>
      <c r="J17" s="285"/>
      <c r="K17" s="282"/>
      <c r="L17" s="286"/>
      <c r="M17" s="287"/>
      <c r="N17" s="288"/>
      <c r="O17" s="282"/>
      <c r="P17" s="283"/>
      <c r="Q17" s="289"/>
      <c r="R17" s="119">
        <v>0</v>
      </c>
      <c r="S17" s="119">
        <f t="shared" si="1"/>
        <v>0</v>
      </c>
      <c r="T17" s="31">
        <f t="shared" si="2"/>
        <v>0</v>
      </c>
      <c r="U17" s="141">
        <f t="shared" si="3"/>
        <v>0</v>
      </c>
      <c r="V17" s="74">
        <f t="shared" si="4"/>
        <v>0</v>
      </c>
      <c r="W17" s="74">
        <f t="shared" si="5"/>
        <v>0</v>
      </c>
      <c r="X17" s="75" t="str">
        <f t="shared" si="6"/>
        <v/>
      </c>
      <c r="Y17" s="76"/>
      <c r="Z17" s="77">
        <f t="shared" si="0"/>
        <v>0</v>
      </c>
      <c r="AA17" s="73">
        <f t="shared" si="7"/>
        <v>0</v>
      </c>
    </row>
    <row r="18" spans="1:27" s="6" customFormat="1" ht="24" customHeight="1" x14ac:dyDescent="0.2">
      <c r="A18" s="200">
        <v>15</v>
      </c>
      <c r="B18" s="278"/>
      <c r="C18" s="278"/>
      <c r="D18" s="279"/>
      <c r="E18" s="280"/>
      <c r="F18" s="281"/>
      <c r="G18" s="282"/>
      <c r="H18" s="283"/>
      <c r="I18" s="284"/>
      <c r="J18" s="285"/>
      <c r="K18" s="282"/>
      <c r="L18" s="286"/>
      <c r="M18" s="287"/>
      <c r="N18" s="288"/>
      <c r="O18" s="282"/>
      <c r="P18" s="283"/>
      <c r="Q18" s="289"/>
      <c r="R18" s="119">
        <v>0</v>
      </c>
      <c r="S18" s="119">
        <f t="shared" si="1"/>
        <v>0</v>
      </c>
      <c r="T18" s="31">
        <f t="shared" si="2"/>
        <v>0</v>
      </c>
      <c r="U18" s="141">
        <f t="shared" si="3"/>
        <v>0</v>
      </c>
      <c r="V18" s="74">
        <f t="shared" si="4"/>
        <v>0</v>
      </c>
      <c r="W18" s="74">
        <f t="shared" si="5"/>
        <v>0</v>
      </c>
      <c r="X18" s="75" t="str">
        <f t="shared" si="6"/>
        <v/>
      </c>
      <c r="Y18" s="76"/>
      <c r="Z18" s="77">
        <f t="shared" si="0"/>
        <v>0</v>
      </c>
      <c r="AA18" s="73">
        <f t="shared" si="7"/>
        <v>0</v>
      </c>
    </row>
    <row r="19" spans="1:27" s="6" customFormat="1" ht="24" customHeight="1" x14ac:dyDescent="0.2">
      <c r="A19" s="200">
        <v>16</v>
      </c>
      <c r="B19" s="278"/>
      <c r="C19" s="278"/>
      <c r="D19" s="279"/>
      <c r="E19" s="280"/>
      <c r="F19" s="281"/>
      <c r="G19" s="282"/>
      <c r="H19" s="283"/>
      <c r="I19" s="284"/>
      <c r="J19" s="285"/>
      <c r="K19" s="282"/>
      <c r="L19" s="286"/>
      <c r="M19" s="287"/>
      <c r="N19" s="288"/>
      <c r="O19" s="282"/>
      <c r="P19" s="283"/>
      <c r="Q19" s="289"/>
      <c r="R19" s="119">
        <v>0</v>
      </c>
      <c r="S19" s="119">
        <f t="shared" si="1"/>
        <v>0</v>
      </c>
      <c r="T19" s="31">
        <f t="shared" si="2"/>
        <v>0</v>
      </c>
      <c r="U19" s="141">
        <f t="shared" si="3"/>
        <v>0</v>
      </c>
      <c r="V19" s="74">
        <f t="shared" si="4"/>
        <v>0</v>
      </c>
      <c r="W19" s="74">
        <f t="shared" si="5"/>
        <v>0</v>
      </c>
      <c r="X19" s="75" t="str">
        <f t="shared" si="6"/>
        <v/>
      </c>
      <c r="Y19" s="76"/>
      <c r="Z19" s="77">
        <f t="shared" si="0"/>
        <v>0</v>
      </c>
      <c r="AA19" s="73">
        <f t="shared" si="7"/>
        <v>0</v>
      </c>
    </row>
    <row r="20" spans="1:27" s="6" customFormat="1" ht="24" customHeight="1" x14ac:dyDescent="0.2">
      <c r="A20" s="200">
        <v>17</v>
      </c>
      <c r="B20" s="278"/>
      <c r="C20" s="326"/>
      <c r="D20" s="279"/>
      <c r="E20" s="280"/>
      <c r="F20" s="281"/>
      <c r="G20" s="282"/>
      <c r="H20" s="283"/>
      <c r="I20" s="284"/>
      <c r="J20" s="285"/>
      <c r="K20" s="282"/>
      <c r="L20" s="286"/>
      <c r="M20" s="287"/>
      <c r="N20" s="288"/>
      <c r="O20" s="282"/>
      <c r="P20" s="283"/>
      <c r="Q20" s="289"/>
      <c r="R20" s="119">
        <v>0</v>
      </c>
      <c r="S20" s="119">
        <f t="shared" si="1"/>
        <v>0</v>
      </c>
      <c r="T20" s="31">
        <f t="shared" si="2"/>
        <v>0</v>
      </c>
      <c r="U20" s="141">
        <f t="shared" si="3"/>
        <v>0</v>
      </c>
      <c r="V20" s="74">
        <f t="shared" si="4"/>
        <v>0</v>
      </c>
      <c r="W20" s="74">
        <f t="shared" si="5"/>
        <v>0</v>
      </c>
      <c r="X20" s="75" t="str">
        <f t="shared" si="6"/>
        <v/>
      </c>
      <c r="Y20" s="76"/>
      <c r="Z20" s="77">
        <f t="shared" si="0"/>
        <v>0</v>
      </c>
      <c r="AA20" s="73">
        <f t="shared" si="7"/>
        <v>0</v>
      </c>
    </row>
    <row r="21" spans="1:27" s="6" customFormat="1" ht="24" customHeight="1" x14ac:dyDescent="0.2">
      <c r="A21" s="200">
        <v>18</v>
      </c>
      <c r="B21" s="278"/>
      <c r="C21" s="326"/>
      <c r="D21" s="279"/>
      <c r="E21" s="280"/>
      <c r="F21" s="281"/>
      <c r="G21" s="282"/>
      <c r="H21" s="283"/>
      <c r="I21" s="284"/>
      <c r="J21" s="285"/>
      <c r="K21" s="282"/>
      <c r="L21" s="286"/>
      <c r="M21" s="287"/>
      <c r="N21" s="288"/>
      <c r="O21" s="282"/>
      <c r="P21" s="283"/>
      <c r="Q21" s="289"/>
      <c r="R21" s="119">
        <v>0</v>
      </c>
      <c r="S21" s="119">
        <f t="shared" si="1"/>
        <v>0</v>
      </c>
      <c r="T21" s="31">
        <f t="shared" si="2"/>
        <v>0</v>
      </c>
      <c r="U21" s="141">
        <f t="shared" si="3"/>
        <v>0</v>
      </c>
      <c r="V21" s="74">
        <f t="shared" si="4"/>
        <v>0</v>
      </c>
      <c r="W21" s="74">
        <f t="shared" si="5"/>
        <v>0</v>
      </c>
      <c r="X21" s="75" t="str">
        <f t="shared" si="6"/>
        <v/>
      </c>
      <c r="Y21" s="76"/>
      <c r="Z21" s="77">
        <f t="shared" si="0"/>
        <v>0</v>
      </c>
      <c r="AA21" s="73">
        <f t="shared" si="7"/>
        <v>0</v>
      </c>
    </row>
    <row r="22" spans="1:27" s="6" customFormat="1" ht="24" customHeight="1" x14ac:dyDescent="0.2">
      <c r="A22" s="200">
        <v>19</v>
      </c>
      <c r="B22" s="278"/>
      <c r="C22" s="326"/>
      <c r="D22" s="279"/>
      <c r="E22" s="280"/>
      <c r="F22" s="281"/>
      <c r="G22" s="282"/>
      <c r="H22" s="283"/>
      <c r="I22" s="284"/>
      <c r="J22" s="285"/>
      <c r="K22" s="282"/>
      <c r="L22" s="286"/>
      <c r="M22" s="287"/>
      <c r="N22" s="288"/>
      <c r="O22" s="282"/>
      <c r="P22" s="283"/>
      <c r="Q22" s="289"/>
      <c r="R22" s="119">
        <v>0</v>
      </c>
      <c r="S22" s="119">
        <f t="shared" si="1"/>
        <v>0</v>
      </c>
      <c r="T22" s="31">
        <f t="shared" si="2"/>
        <v>0</v>
      </c>
      <c r="U22" s="141">
        <f t="shared" si="3"/>
        <v>0</v>
      </c>
      <c r="V22" s="74">
        <f t="shared" si="4"/>
        <v>0</v>
      </c>
      <c r="W22" s="74">
        <f t="shared" si="5"/>
        <v>0</v>
      </c>
      <c r="X22" s="75" t="str">
        <f t="shared" si="6"/>
        <v/>
      </c>
      <c r="Y22" s="76"/>
      <c r="Z22" s="77">
        <f t="shared" si="0"/>
        <v>0</v>
      </c>
      <c r="AA22" s="73">
        <f t="shared" si="7"/>
        <v>0</v>
      </c>
    </row>
    <row r="23" spans="1:27" s="6" customFormat="1" ht="24" customHeight="1" x14ac:dyDescent="0.2">
      <c r="A23" s="200">
        <v>20</v>
      </c>
      <c r="B23" s="278"/>
      <c r="C23" s="326"/>
      <c r="D23" s="279"/>
      <c r="E23" s="280"/>
      <c r="F23" s="281"/>
      <c r="G23" s="282"/>
      <c r="H23" s="283"/>
      <c r="I23" s="284"/>
      <c r="J23" s="285"/>
      <c r="K23" s="282"/>
      <c r="L23" s="286"/>
      <c r="M23" s="287"/>
      <c r="N23" s="288"/>
      <c r="O23" s="282"/>
      <c r="P23" s="283"/>
      <c r="Q23" s="289"/>
      <c r="R23" s="119">
        <v>0</v>
      </c>
      <c r="S23" s="119">
        <f t="shared" si="1"/>
        <v>0</v>
      </c>
      <c r="T23" s="31">
        <f t="shared" si="2"/>
        <v>0</v>
      </c>
      <c r="U23" s="141">
        <f t="shared" si="3"/>
        <v>0</v>
      </c>
      <c r="V23" s="74">
        <f t="shared" si="4"/>
        <v>0</v>
      </c>
      <c r="W23" s="74">
        <f t="shared" si="5"/>
        <v>0</v>
      </c>
      <c r="X23" s="75" t="str">
        <f t="shared" si="6"/>
        <v/>
      </c>
      <c r="Y23" s="76"/>
      <c r="Z23" s="77">
        <f t="shared" si="0"/>
        <v>0</v>
      </c>
      <c r="AA23" s="73">
        <f t="shared" si="7"/>
        <v>0</v>
      </c>
    </row>
    <row r="24" spans="1:27" s="6" customFormat="1" ht="24" customHeight="1" x14ac:dyDescent="0.2">
      <c r="A24" s="200">
        <v>21</v>
      </c>
      <c r="B24" s="278"/>
      <c r="C24" s="326"/>
      <c r="D24" s="279"/>
      <c r="E24" s="280"/>
      <c r="F24" s="281"/>
      <c r="G24" s="282"/>
      <c r="H24" s="283"/>
      <c r="I24" s="284"/>
      <c r="J24" s="285"/>
      <c r="K24" s="282"/>
      <c r="L24" s="286"/>
      <c r="M24" s="287"/>
      <c r="N24" s="288"/>
      <c r="O24" s="282"/>
      <c r="P24" s="283"/>
      <c r="Q24" s="289"/>
      <c r="R24" s="119">
        <v>0</v>
      </c>
      <c r="S24" s="119">
        <f t="shared" si="1"/>
        <v>0</v>
      </c>
      <c r="T24" s="31">
        <f t="shared" si="2"/>
        <v>0</v>
      </c>
      <c r="U24" s="141">
        <f t="shared" si="3"/>
        <v>0</v>
      </c>
      <c r="V24" s="74">
        <f t="shared" si="4"/>
        <v>0</v>
      </c>
      <c r="W24" s="74">
        <f t="shared" si="5"/>
        <v>0</v>
      </c>
      <c r="X24" s="75" t="str">
        <f t="shared" si="6"/>
        <v/>
      </c>
      <c r="Y24" s="76"/>
      <c r="Z24" s="77">
        <f t="shared" si="0"/>
        <v>0</v>
      </c>
      <c r="AA24" s="73">
        <f t="shared" si="7"/>
        <v>0</v>
      </c>
    </row>
    <row r="25" spans="1:27" s="6" customFormat="1" ht="24" customHeight="1" x14ac:dyDescent="0.2">
      <c r="A25" s="200">
        <v>22</v>
      </c>
      <c r="B25" s="278"/>
      <c r="C25" s="326"/>
      <c r="D25" s="279"/>
      <c r="E25" s="280"/>
      <c r="F25" s="281"/>
      <c r="G25" s="282"/>
      <c r="H25" s="283"/>
      <c r="I25" s="284"/>
      <c r="J25" s="285"/>
      <c r="K25" s="282"/>
      <c r="L25" s="286"/>
      <c r="M25" s="287"/>
      <c r="N25" s="288"/>
      <c r="O25" s="282"/>
      <c r="P25" s="283"/>
      <c r="Q25" s="289"/>
      <c r="R25" s="119">
        <v>0</v>
      </c>
      <c r="S25" s="119">
        <f t="shared" si="1"/>
        <v>0</v>
      </c>
      <c r="T25" s="31">
        <f t="shared" si="2"/>
        <v>0</v>
      </c>
      <c r="U25" s="141">
        <f t="shared" si="3"/>
        <v>0</v>
      </c>
      <c r="V25" s="74">
        <f t="shared" si="4"/>
        <v>0</v>
      </c>
      <c r="W25" s="74">
        <f t="shared" si="5"/>
        <v>0</v>
      </c>
      <c r="X25" s="75" t="str">
        <f t="shared" si="6"/>
        <v/>
      </c>
      <c r="Y25" s="76"/>
      <c r="Z25" s="77">
        <f t="shared" si="0"/>
        <v>0</v>
      </c>
      <c r="AA25" s="73">
        <f t="shared" si="7"/>
        <v>0</v>
      </c>
    </row>
    <row r="26" spans="1:27" s="6" customFormat="1" ht="24" customHeight="1" x14ac:dyDescent="0.2">
      <c r="A26" s="200">
        <v>23</v>
      </c>
      <c r="B26" s="278"/>
      <c r="C26" s="326"/>
      <c r="D26" s="279"/>
      <c r="E26" s="280"/>
      <c r="F26" s="281"/>
      <c r="G26" s="282"/>
      <c r="H26" s="283"/>
      <c r="I26" s="284"/>
      <c r="J26" s="285"/>
      <c r="K26" s="282"/>
      <c r="L26" s="286"/>
      <c r="M26" s="287"/>
      <c r="N26" s="288"/>
      <c r="O26" s="282"/>
      <c r="P26" s="283"/>
      <c r="Q26" s="289"/>
      <c r="R26" s="119">
        <v>0</v>
      </c>
      <c r="S26" s="119">
        <f t="shared" si="1"/>
        <v>0</v>
      </c>
      <c r="T26" s="31">
        <f t="shared" si="2"/>
        <v>0</v>
      </c>
      <c r="U26" s="141">
        <f t="shared" si="3"/>
        <v>0</v>
      </c>
      <c r="V26" s="74">
        <f t="shared" si="4"/>
        <v>0</v>
      </c>
      <c r="W26" s="74">
        <f t="shared" si="5"/>
        <v>0</v>
      </c>
      <c r="X26" s="75" t="str">
        <f t="shared" si="6"/>
        <v/>
      </c>
      <c r="Y26" s="76"/>
      <c r="Z26" s="77">
        <f t="shared" si="0"/>
        <v>0</v>
      </c>
      <c r="AA26" s="73">
        <f t="shared" si="7"/>
        <v>0</v>
      </c>
    </row>
    <row r="27" spans="1:27" s="6" customFormat="1" ht="24" customHeight="1" x14ac:dyDescent="0.2">
      <c r="A27" s="200">
        <v>24</v>
      </c>
      <c r="B27" s="278"/>
      <c r="C27" s="326"/>
      <c r="D27" s="279"/>
      <c r="E27" s="280"/>
      <c r="F27" s="281"/>
      <c r="G27" s="282"/>
      <c r="H27" s="283"/>
      <c r="I27" s="284"/>
      <c r="J27" s="285"/>
      <c r="K27" s="282"/>
      <c r="L27" s="286"/>
      <c r="M27" s="287"/>
      <c r="N27" s="288"/>
      <c r="O27" s="282"/>
      <c r="P27" s="283"/>
      <c r="Q27" s="289"/>
      <c r="R27" s="119">
        <v>0</v>
      </c>
      <c r="S27" s="119">
        <f t="shared" si="1"/>
        <v>0</v>
      </c>
      <c r="T27" s="31">
        <f t="shared" si="2"/>
        <v>0</v>
      </c>
      <c r="U27" s="141">
        <f t="shared" si="3"/>
        <v>0</v>
      </c>
      <c r="V27" s="74">
        <f t="shared" si="4"/>
        <v>0</v>
      </c>
      <c r="W27" s="74">
        <f t="shared" si="5"/>
        <v>0</v>
      </c>
      <c r="X27" s="75" t="str">
        <f t="shared" si="6"/>
        <v/>
      </c>
      <c r="Y27" s="76"/>
      <c r="Z27" s="77">
        <f t="shared" si="0"/>
        <v>0</v>
      </c>
      <c r="AA27" s="73">
        <f t="shared" si="7"/>
        <v>0</v>
      </c>
    </row>
    <row r="28" spans="1:27" s="6" customFormat="1" ht="24" customHeight="1" x14ac:dyDescent="0.2">
      <c r="A28" s="200">
        <v>25</v>
      </c>
      <c r="B28" s="278"/>
      <c r="C28" s="326"/>
      <c r="D28" s="279"/>
      <c r="E28" s="280"/>
      <c r="F28" s="281"/>
      <c r="G28" s="282"/>
      <c r="H28" s="283"/>
      <c r="I28" s="284"/>
      <c r="J28" s="285"/>
      <c r="K28" s="282"/>
      <c r="L28" s="286"/>
      <c r="M28" s="287"/>
      <c r="N28" s="288"/>
      <c r="O28" s="282"/>
      <c r="P28" s="283"/>
      <c r="Q28" s="289"/>
      <c r="R28" s="119">
        <v>0</v>
      </c>
      <c r="S28" s="119">
        <f t="shared" si="1"/>
        <v>0</v>
      </c>
      <c r="T28" s="31">
        <f t="shared" si="2"/>
        <v>0</v>
      </c>
      <c r="U28" s="141">
        <f t="shared" si="3"/>
        <v>0</v>
      </c>
      <c r="V28" s="74">
        <f t="shared" si="4"/>
        <v>0</v>
      </c>
      <c r="W28" s="74">
        <f t="shared" si="5"/>
        <v>0</v>
      </c>
      <c r="X28" s="75" t="str">
        <f t="shared" si="6"/>
        <v/>
      </c>
      <c r="Y28" s="76"/>
      <c r="Z28" s="77">
        <f t="shared" si="0"/>
        <v>0</v>
      </c>
      <c r="AA28" s="73">
        <f t="shared" si="7"/>
        <v>0</v>
      </c>
    </row>
    <row r="29" spans="1:27" s="6" customFormat="1" ht="24" customHeight="1" x14ac:dyDescent="0.2">
      <c r="A29" s="200">
        <v>26</v>
      </c>
      <c r="B29" s="278"/>
      <c r="C29" s="326"/>
      <c r="D29" s="279"/>
      <c r="E29" s="280"/>
      <c r="F29" s="281"/>
      <c r="G29" s="282"/>
      <c r="H29" s="283"/>
      <c r="I29" s="284"/>
      <c r="J29" s="285"/>
      <c r="K29" s="282"/>
      <c r="L29" s="286"/>
      <c r="M29" s="287"/>
      <c r="N29" s="288"/>
      <c r="O29" s="282"/>
      <c r="P29" s="283"/>
      <c r="Q29" s="289"/>
      <c r="R29" s="119">
        <v>0</v>
      </c>
      <c r="S29" s="119">
        <f t="shared" si="1"/>
        <v>0</v>
      </c>
      <c r="T29" s="31">
        <f t="shared" si="2"/>
        <v>0</v>
      </c>
      <c r="U29" s="141">
        <f t="shared" si="3"/>
        <v>0</v>
      </c>
      <c r="V29" s="74">
        <f t="shared" si="4"/>
        <v>0</v>
      </c>
      <c r="W29" s="74">
        <f t="shared" si="5"/>
        <v>0</v>
      </c>
      <c r="X29" s="75" t="str">
        <f t="shared" si="6"/>
        <v/>
      </c>
      <c r="Y29" s="76"/>
      <c r="Z29" s="77">
        <f t="shared" si="0"/>
        <v>0</v>
      </c>
      <c r="AA29" s="73">
        <f t="shared" si="7"/>
        <v>0</v>
      </c>
    </row>
    <row r="30" spans="1:27" s="6" customFormat="1" ht="24" customHeight="1" x14ac:dyDescent="0.2">
      <c r="A30" s="200">
        <v>27</v>
      </c>
      <c r="B30" s="278"/>
      <c r="C30" s="326"/>
      <c r="D30" s="279"/>
      <c r="E30" s="280"/>
      <c r="F30" s="281"/>
      <c r="G30" s="282"/>
      <c r="H30" s="283"/>
      <c r="I30" s="284"/>
      <c r="J30" s="285"/>
      <c r="K30" s="282"/>
      <c r="L30" s="286"/>
      <c r="M30" s="287"/>
      <c r="N30" s="288"/>
      <c r="O30" s="282"/>
      <c r="P30" s="283"/>
      <c r="Q30" s="289"/>
      <c r="R30" s="119">
        <v>0</v>
      </c>
      <c r="S30" s="119">
        <f t="shared" si="1"/>
        <v>0</v>
      </c>
      <c r="T30" s="31">
        <f t="shared" si="2"/>
        <v>0</v>
      </c>
      <c r="U30" s="141">
        <f t="shared" si="3"/>
        <v>0</v>
      </c>
      <c r="V30" s="74">
        <f t="shared" si="4"/>
        <v>0</v>
      </c>
      <c r="W30" s="74">
        <f t="shared" si="5"/>
        <v>0</v>
      </c>
      <c r="X30" s="75" t="str">
        <f t="shared" si="6"/>
        <v/>
      </c>
      <c r="Y30" s="76"/>
      <c r="Z30" s="77">
        <f t="shared" si="0"/>
        <v>0</v>
      </c>
      <c r="AA30" s="73">
        <f t="shared" si="7"/>
        <v>0</v>
      </c>
    </row>
    <row r="31" spans="1:27" s="6" customFormat="1" ht="24" customHeight="1" x14ac:dyDescent="0.2">
      <c r="A31" s="200">
        <v>28</v>
      </c>
      <c r="B31" s="278"/>
      <c r="C31" s="326"/>
      <c r="D31" s="279"/>
      <c r="E31" s="280"/>
      <c r="F31" s="281"/>
      <c r="G31" s="282"/>
      <c r="H31" s="283"/>
      <c r="I31" s="284"/>
      <c r="J31" s="285"/>
      <c r="K31" s="282"/>
      <c r="L31" s="286"/>
      <c r="M31" s="287"/>
      <c r="N31" s="288"/>
      <c r="O31" s="282"/>
      <c r="P31" s="283"/>
      <c r="Q31" s="289"/>
      <c r="R31" s="119">
        <v>0</v>
      </c>
      <c r="S31" s="119">
        <f t="shared" si="1"/>
        <v>0</v>
      </c>
      <c r="T31" s="31">
        <f t="shared" si="2"/>
        <v>0</v>
      </c>
      <c r="U31" s="141">
        <f t="shared" si="3"/>
        <v>0</v>
      </c>
      <c r="V31" s="74">
        <f t="shared" si="4"/>
        <v>0</v>
      </c>
      <c r="W31" s="74">
        <f t="shared" si="5"/>
        <v>0</v>
      </c>
      <c r="X31" s="75" t="str">
        <f t="shared" si="6"/>
        <v/>
      </c>
      <c r="Y31" s="76"/>
      <c r="Z31" s="77">
        <f t="shared" si="0"/>
        <v>0</v>
      </c>
      <c r="AA31" s="73">
        <f t="shared" si="7"/>
        <v>0</v>
      </c>
    </row>
    <row r="32" spans="1:27" s="6" customFormat="1" ht="24" customHeight="1" x14ac:dyDescent="0.2">
      <c r="A32" s="200">
        <v>29</v>
      </c>
      <c r="B32" s="278"/>
      <c r="C32" s="326"/>
      <c r="D32" s="279"/>
      <c r="E32" s="280"/>
      <c r="F32" s="281"/>
      <c r="G32" s="282"/>
      <c r="H32" s="283"/>
      <c r="I32" s="284"/>
      <c r="J32" s="285"/>
      <c r="K32" s="282"/>
      <c r="L32" s="286"/>
      <c r="M32" s="287"/>
      <c r="N32" s="288"/>
      <c r="O32" s="282"/>
      <c r="P32" s="283"/>
      <c r="Q32" s="289"/>
      <c r="R32" s="119">
        <v>0</v>
      </c>
      <c r="S32" s="119">
        <f t="shared" si="1"/>
        <v>0</v>
      </c>
      <c r="T32" s="31">
        <f t="shared" si="2"/>
        <v>0</v>
      </c>
      <c r="U32" s="141">
        <f t="shared" si="3"/>
        <v>0</v>
      </c>
      <c r="V32" s="74">
        <f t="shared" si="4"/>
        <v>0</v>
      </c>
      <c r="W32" s="74">
        <f t="shared" si="5"/>
        <v>0</v>
      </c>
      <c r="X32" s="75" t="str">
        <f t="shared" si="6"/>
        <v/>
      </c>
      <c r="Y32" s="76"/>
      <c r="Z32" s="77">
        <f t="shared" si="0"/>
        <v>0</v>
      </c>
      <c r="AA32" s="73">
        <f t="shared" si="7"/>
        <v>0</v>
      </c>
    </row>
    <row r="33" spans="1:27" s="6" customFormat="1" ht="24" customHeight="1" x14ac:dyDescent="0.2">
      <c r="A33" s="200">
        <v>30</v>
      </c>
      <c r="B33" s="278"/>
      <c r="C33" s="326"/>
      <c r="D33" s="279"/>
      <c r="E33" s="280"/>
      <c r="F33" s="281"/>
      <c r="G33" s="282"/>
      <c r="H33" s="283"/>
      <c r="I33" s="284"/>
      <c r="J33" s="285"/>
      <c r="K33" s="282"/>
      <c r="L33" s="286"/>
      <c r="M33" s="287"/>
      <c r="N33" s="288"/>
      <c r="O33" s="282"/>
      <c r="P33" s="283"/>
      <c r="Q33" s="289"/>
      <c r="R33" s="119">
        <v>0</v>
      </c>
      <c r="S33" s="119">
        <f t="shared" si="1"/>
        <v>0</v>
      </c>
      <c r="T33" s="31">
        <f t="shared" si="2"/>
        <v>0</v>
      </c>
      <c r="U33" s="141">
        <f t="shared" si="3"/>
        <v>0</v>
      </c>
      <c r="V33" s="74">
        <f t="shared" si="4"/>
        <v>0</v>
      </c>
      <c r="W33" s="74">
        <f t="shared" si="5"/>
        <v>0</v>
      </c>
      <c r="X33" s="75" t="str">
        <f t="shared" si="6"/>
        <v/>
      </c>
      <c r="Y33" s="76"/>
      <c r="Z33" s="77">
        <f t="shared" si="0"/>
        <v>0</v>
      </c>
      <c r="AA33" s="73">
        <f t="shared" si="7"/>
        <v>0</v>
      </c>
    </row>
    <row r="34" spans="1:27" s="6" customFormat="1" ht="24" customHeight="1" x14ac:dyDescent="0.2">
      <c r="A34" s="200">
        <v>31</v>
      </c>
      <c r="B34" s="278"/>
      <c r="C34" s="326"/>
      <c r="D34" s="279"/>
      <c r="E34" s="280"/>
      <c r="F34" s="281"/>
      <c r="G34" s="282"/>
      <c r="H34" s="283"/>
      <c r="I34" s="284"/>
      <c r="J34" s="285"/>
      <c r="K34" s="282"/>
      <c r="L34" s="286"/>
      <c r="M34" s="287"/>
      <c r="N34" s="288"/>
      <c r="O34" s="282"/>
      <c r="P34" s="283"/>
      <c r="Q34" s="289"/>
      <c r="R34" s="119">
        <v>0</v>
      </c>
      <c r="S34" s="119">
        <f t="shared" si="1"/>
        <v>0</v>
      </c>
      <c r="T34" s="31">
        <f t="shared" si="2"/>
        <v>0</v>
      </c>
      <c r="U34" s="141">
        <f t="shared" si="3"/>
        <v>0</v>
      </c>
      <c r="V34" s="74">
        <f t="shared" si="4"/>
        <v>0</v>
      </c>
      <c r="W34" s="74">
        <f t="shared" si="5"/>
        <v>0</v>
      </c>
      <c r="X34" s="75" t="str">
        <f t="shared" si="6"/>
        <v/>
      </c>
      <c r="Y34" s="76"/>
      <c r="Z34" s="77">
        <f t="shared" si="0"/>
        <v>0</v>
      </c>
      <c r="AA34" s="73">
        <f t="shared" si="7"/>
        <v>0</v>
      </c>
    </row>
    <row r="35" spans="1:27" s="6" customFormat="1" ht="24" customHeight="1" x14ac:dyDescent="0.2">
      <c r="A35" s="200">
        <v>32</v>
      </c>
      <c r="B35" s="278"/>
      <c r="C35" s="326"/>
      <c r="D35" s="279"/>
      <c r="E35" s="280"/>
      <c r="F35" s="281"/>
      <c r="G35" s="282"/>
      <c r="H35" s="283"/>
      <c r="I35" s="284"/>
      <c r="J35" s="285"/>
      <c r="K35" s="282"/>
      <c r="L35" s="286"/>
      <c r="M35" s="287"/>
      <c r="N35" s="288"/>
      <c r="O35" s="282"/>
      <c r="P35" s="283"/>
      <c r="Q35" s="289"/>
      <c r="R35" s="119">
        <v>0</v>
      </c>
      <c r="S35" s="119">
        <f t="shared" si="1"/>
        <v>0</v>
      </c>
      <c r="T35" s="31">
        <f t="shared" si="2"/>
        <v>0</v>
      </c>
      <c r="U35" s="141">
        <f t="shared" si="3"/>
        <v>0</v>
      </c>
      <c r="V35" s="74">
        <f t="shared" si="4"/>
        <v>0</v>
      </c>
      <c r="W35" s="74">
        <f t="shared" si="5"/>
        <v>0</v>
      </c>
      <c r="X35" s="75" t="str">
        <f t="shared" si="6"/>
        <v/>
      </c>
      <c r="Y35" s="76"/>
      <c r="Z35" s="77">
        <f t="shared" si="0"/>
        <v>0</v>
      </c>
      <c r="AA35" s="73">
        <f t="shared" si="7"/>
        <v>0</v>
      </c>
    </row>
    <row r="36" spans="1:27" s="6" customFormat="1" ht="24" customHeight="1" x14ac:dyDescent="0.2">
      <c r="A36" s="200">
        <v>33</v>
      </c>
      <c r="B36" s="278"/>
      <c r="C36" s="326"/>
      <c r="D36" s="279"/>
      <c r="E36" s="280"/>
      <c r="F36" s="281"/>
      <c r="G36" s="282"/>
      <c r="H36" s="283"/>
      <c r="I36" s="284"/>
      <c r="J36" s="285"/>
      <c r="K36" s="282"/>
      <c r="L36" s="286"/>
      <c r="M36" s="287"/>
      <c r="N36" s="288"/>
      <c r="O36" s="282"/>
      <c r="P36" s="283"/>
      <c r="Q36" s="289"/>
      <c r="R36" s="119">
        <v>0</v>
      </c>
      <c r="S36" s="119">
        <f t="shared" si="1"/>
        <v>0</v>
      </c>
      <c r="T36" s="31">
        <f t="shared" si="2"/>
        <v>0</v>
      </c>
      <c r="U36" s="141">
        <f t="shared" si="3"/>
        <v>0</v>
      </c>
      <c r="V36" s="74">
        <f t="shared" si="4"/>
        <v>0</v>
      </c>
      <c r="W36" s="74">
        <f t="shared" si="5"/>
        <v>0</v>
      </c>
      <c r="X36" s="75" t="str">
        <f t="shared" si="6"/>
        <v/>
      </c>
      <c r="Y36" s="76"/>
      <c r="Z36" s="77">
        <f t="shared" si="0"/>
        <v>0</v>
      </c>
      <c r="AA36" s="73">
        <f t="shared" si="7"/>
        <v>0</v>
      </c>
    </row>
    <row r="37" spans="1:27" s="6" customFormat="1" ht="24" customHeight="1" x14ac:dyDescent="0.2">
      <c r="A37" s="200">
        <v>34</v>
      </c>
      <c r="B37" s="278"/>
      <c r="C37" s="326"/>
      <c r="D37" s="279"/>
      <c r="E37" s="280"/>
      <c r="F37" s="281"/>
      <c r="G37" s="282"/>
      <c r="H37" s="283"/>
      <c r="I37" s="284"/>
      <c r="J37" s="285"/>
      <c r="K37" s="282"/>
      <c r="L37" s="286"/>
      <c r="M37" s="287"/>
      <c r="N37" s="288"/>
      <c r="O37" s="282"/>
      <c r="P37" s="283"/>
      <c r="Q37" s="289"/>
      <c r="R37" s="119">
        <v>0</v>
      </c>
      <c r="S37" s="119">
        <f t="shared" si="1"/>
        <v>0</v>
      </c>
      <c r="T37" s="31">
        <f t="shared" si="2"/>
        <v>0</v>
      </c>
      <c r="U37" s="141">
        <f t="shared" si="3"/>
        <v>0</v>
      </c>
      <c r="V37" s="74">
        <f t="shared" si="4"/>
        <v>0</v>
      </c>
      <c r="W37" s="74">
        <f t="shared" si="5"/>
        <v>0</v>
      </c>
      <c r="X37" s="75" t="str">
        <f t="shared" si="6"/>
        <v/>
      </c>
      <c r="Y37" s="76"/>
      <c r="Z37" s="77">
        <f t="shared" si="0"/>
        <v>0</v>
      </c>
      <c r="AA37" s="73">
        <f t="shared" si="7"/>
        <v>0</v>
      </c>
    </row>
    <row r="38" spans="1:27" s="6" customFormat="1" ht="24" customHeight="1" x14ac:dyDescent="0.2">
      <c r="A38" s="200">
        <v>35</v>
      </c>
      <c r="B38" s="278"/>
      <c r="C38" s="326"/>
      <c r="D38" s="279"/>
      <c r="E38" s="280"/>
      <c r="F38" s="281"/>
      <c r="G38" s="282"/>
      <c r="H38" s="283"/>
      <c r="I38" s="284"/>
      <c r="J38" s="285"/>
      <c r="K38" s="282"/>
      <c r="L38" s="286"/>
      <c r="M38" s="287"/>
      <c r="N38" s="288"/>
      <c r="O38" s="282"/>
      <c r="P38" s="283"/>
      <c r="Q38" s="289"/>
      <c r="R38" s="119">
        <v>0</v>
      </c>
      <c r="S38" s="119">
        <f t="shared" si="1"/>
        <v>0</v>
      </c>
      <c r="T38" s="31">
        <f t="shared" si="2"/>
        <v>0</v>
      </c>
      <c r="U38" s="141">
        <f t="shared" si="3"/>
        <v>0</v>
      </c>
      <c r="V38" s="74">
        <f t="shared" si="4"/>
        <v>0</v>
      </c>
      <c r="W38" s="74">
        <f t="shared" si="5"/>
        <v>0</v>
      </c>
      <c r="X38" s="75" t="str">
        <f t="shared" si="6"/>
        <v/>
      </c>
      <c r="Y38" s="76"/>
      <c r="Z38" s="77">
        <f t="shared" si="0"/>
        <v>0</v>
      </c>
      <c r="AA38" s="73">
        <f t="shared" si="7"/>
        <v>0</v>
      </c>
    </row>
    <row r="39" spans="1:27" s="6" customFormat="1" ht="24" customHeight="1" x14ac:dyDescent="0.2">
      <c r="A39" s="200">
        <v>36</v>
      </c>
      <c r="B39" s="278"/>
      <c r="C39" s="326"/>
      <c r="D39" s="279"/>
      <c r="E39" s="280"/>
      <c r="F39" s="281"/>
      <c r="G39" s="282"/>
      <c r="H39" s="283"/>
      <c r="I39" s="284"/>
      <c r="J39" s="285"/>
      <c r="K39" s="282"/>
      <c r="L39" s="286"/>
      <c r="M39" s="287"/>
      <c r="N39" s="288"/>
      <c r="O39" s="282"/>
      <c r="P39" s="283"/>
      <c r="Q39" s="289"/>
      <c r="R39" s="119">
        <v>0</v>
      </c>
      <c r="S39" s="119">
        <f t="shared" si="1"/>
        <v>0</v>
      </c>
      <c r="T39" s="31">
        <f t="shared" si="2"/>
        <v>0</v>
      </c>
      <c r="U39" s="141">
        <f t="shared" si="3"/>
        <v>0</v>
      </c>
      <c r="V39" s="74">
        <f t="shared" si="4"/>
        <v>0</v>
      </c>
      <c r="W39" s="74">
        <f t="shared" si="5"/>
        <v>0</v>
      </c>
      <c r="X39" s="75" t="str">
        <f t="shared" si="6"/>
        <v/>
      </c>
      <c r="Y39" s="76"/>
      <c r="Z39" s="77">
        <f t="shared" si="0"/>
        <v>0</v>
      </c>
      <c r="AA39" s="73">
        <f t="shared" si="7"/>
        <v>0</v>
      </c>
    </row>
    <row r="40" spans="1:27" s="6" customFormat="1" ht="24" customHeight="1" x14ac:dyDescent="0.2">
      <c r="A40" s="200">
        <v>37</v>
      </c>
      <c r="B40" s="278"/>
      <c r="C40" s="326"/>
      <c r="D40" s="279"/>
      <c r="E40" s="280"/>
      <c r="F40" s="281"/>
      <c r="G40" s="282"/>
      <c r="H40" s="283"/>
      <c r="I40" s="284"/>
      <c r="J40" s="285"/>
      <c r="K40" s="282"/>
      <c r="L40" s="286"/>
      <c r="M40" s="287"/>
      <c r="N40" s="288"/>
      <c r="O40" s="282"/>
      <c r="P40" s="283"/>
      <c r="Q40" s="289"/>
      <c r="R40" s="119">
        <v>0</v>
      </c>
      <c r="S40" s="119">
        <f t="shared" si="1"/>
        <v>0</v>
      </c>
      <c r="T40" s="31">
        <f t="shared" si="2"/>
        <v>0</v>
      </c>
      <c r="U40" s="141">
        <f t="shared" si="3"/>
        <v>0</v>
      </c>
      <c r="V40" s="74">
        <f t="shared" si="4"/>
        <v>0</v>
      </c>
      <c r="W40" s="74">
        <f t="shared" si="5"/>
        <v>0</v>
      </c>
      <c r="X40" s="75" t="str">
        <f t="shared" si="6"/>
        <v/>
      </c>
      <c r="Y40" s="76"/>
      <c r="Z40" s="77">
        <f t="shared" si="0"/>
        <v>0</v>
      </c>
      <c r="AA40" s="73">
        <f t="shared" si="7"/>
        <v>0</v>
      </c>
    </row>
    <row r="41" spans="1:27" s="6" customFormat="1" ht="24" customHeight="1" x14ac:dyDescent="0.2">
      <c r="A41" s="200">
        <v>38</v>
      </c>
      <c r="B41" s="278"/>
      <c r="C41" s="326"/>
      <c r="D41" s="279"/>
      <c r="E41" s="280"/>
      <c r="F41" s="281"/>
      <c r="G41" s="282"/>
      <c r="H41" s="283"/>
      <c r="I41" s="284"/>
      <c r="J41" s="285"/>
      <c r="K41" s="282"/>
      <c r="L41" s="286"/>
      <c r="M41" s="287"/>
      <c r="N41" s="288"/>
      <c r="O41" s="282"/>
      <c r="P41" s="283"/>
      <c r="Q41" s="289"/>
      <c r="R41" s="119">
        <v>0</v>
      </c>
      <c r="S41" s="119">
        <f t="shared" si="1"/>
        <v>0</v>
      </c>
      <c r="T41" s="31">
        <f t="shared" si="2"/>
        <v>0</v>
      </c>
      <c r="U41" s="141">
        <f t="shared" si="3"/>
        <v>0</v>
      </c>
      <c r="V41" s="74">
        <f t="shared" si="4"/>
        <v>0</v>
      </c>
      <c r="W41" s="74">
        <f t="shared" si="5"/>
        <v>0</v>
      </c>
      <c r="X41" s="75" t="str">
        <f t="shared" si="6"/>
        <v/>
      </c>
      <c r="Y41" s="76"/>
      <c r="Z41" s="77">
        <f t="shared" si="0"/>
        <v>0</v>
      </c>
      <c r="AA41" s="73">
        <f t="shared" si="7"/>
        <v>0</v>
      </c>
    </row>
    <row r="42" spans="1:27" s="6" customFormat="1" ht="24" customHeight="1" x14ac:dyDescent="0.2">
      <c r="A42" s="200">
        <v>39</v>
      </c>
      <c r="B42" s="278"/>
      <c r="C42" s="326"/>
      <c r="D42" s="279"/>
      <c r="E42" s="280"/>
      <c r="F42" s="281"/>
      <c r="G42" s="282"/>
      <c r="H42" s="283"/>
      <c r="I42" s="284"/>
      <c r="J42" s="285"/>
      <c r="K42" s="282"/>
      <c r="L42" s="286"/>
      <c r="M42" s="287"/>
      <c r="N42" s="288"/>
      <c r="O42" s="282"/>
      <c r="P42" s="283"/>
      <c r="Q42" s="289"/>
      <c r="R42" s="119">
        <v>0</v>
      </c>
      <c r="S42" s="119">
        <f t="shared" si="1"/>
        <v>0</v>
      </c>
      <c r="T42" s="31">
        <f t="shared" si="2"/>
        <v>0</v>
      </c>
      <c r="U42" s="141">
        <f t="shared" si="3"/>
        <v>0</v>
      </c>
      <c r="V42" s="74">
        <f t="shared" si="4"/>
        <v>0</v>
      </c>
      <c r="W42" s="74">
        <f t="shared" si="5"/>
        <v>0</v>
      </c>
      <c r="X42" s="75" t="str">
        <f t="shared" si="6"/>
        <v/>
      </c>
      <c r="Y42" s="76"/>
      <c r="Z42" s="77">
        <f t="shared" si="0"/>
        <v>0</v>
      </c>
      <c r="AA42" s="73">
        <f t="shared" si="7"/>
        <v>0</v>
      </c>
    </row>
    <row r="43" spans="1:27" s="6" customFormat="1" ht="24" customHeight="1" x14ac:dyDescent="0.2">
      <c r="A43" s="200">
        <v>40</v>
      </c>
      <c r="B43" s="278"/>
      <c r="C43" s="326"/>
      <c r="D43" s="279"/>
      <c r="E43" s="280"/>
      <c r="F43" s="281"/>
      <c r="G43" s="282"/>
      <c r="H43" s="283"/>
      <c r="I43" s="284"/>
      <c r="J43" s="285"/>
      <c r="K43" s="282"/>
      <c r="L43" s="286"/>
      <c r="M43" s="287"/>
      <c r="N43" s="288"/>
      <c r="O43" s="282"/>
      <c r="P43" s="283"/>
      <c r="Q43" s="289"/>
      <c r="R43" s="119">
        <v>0</v>
      </c>
      <c r="S43" s="119">
        <f t="shared" si="1"/>
        <v>0</v>
      </c>
      <c r="T43" s="31">
        <f t="shared" si="2"/>
        <v>0</v>
      </c>
      <c r="U43" s="141">
        <f t="shared" si="3"/>
        <v>0</v>
      </c>
      <c r="V43" s="74">
        <f t="shared" si="4"/>
        <v>0</v>
      </c>
      <c r="W43" s="74">
        <f t="shared" si="5"/>
        <v>0</v>
      </c>
      <c r="X43" s="75" t="str">
        <f t="shared" si="6"/>
        <v/>
      </c>
      <c r="Y43" s="76"/>
      <c r="Z43" s="77">
        <f t="shared" si="0"/>
        <v>0</v>
      </c>
      <c r="AA43" s="73">
        <f t="shared" si="7"/>
        <v>0</v>
      </c>
    </row>
    <row r="44" spans="1:27" s="6" customFormat="1" ht="24" customHeight="1" x14ac:dyDescent="0.2">
      <c r="A44" s="200">
        <v>41</v>
      </c>
      <c r="B44" s="278"/>
      <c r="C44" s="326"/>
      <c r="D44" s="279"/>
      <c r="E44" s="280"/>
      <c r="F44" s="281"/>
      <c r="G44" s="282"/>
      <c r="H44" s="283"/>
      <c r="I44" s="284"/>
      <c r="J44" s="285"/>
      <c r="K44" s="282"/>
      <c r="L44" s="286"/>
      <c r="M44" s="287"/>
      <c r="N44" s="288"/>
      <c r="O44" s="282"/>
      <c r="P44" s="283"/>
      <c r="Q44" s="289"/>
      <c r="R44" s="119">
        <v>0</v>
      </c>
      <c r="S44" s="119">
        <f t="shared" si="1"/>
        <v>0</v>
      </c>
      <c r="T44" s="31">
        <f t="shared" si="2"/>
        <v>0</v>
      </c>
      <c r="U44" s="141">
        <f t="shared" si="3"/>
        <v>0</v>
      </c>
      <c r="V44" s="74">
        <f t="shared" si="4"/>
        <v>0</v>
      </c>
      <c r="W44" s="74">
        <f t="shared" si="5"/>
        <v>0</v>
      </c>
      <c r="X44" s="75" t="str">
        <f t="shared" si="6"/>
        <v/>
      </c>
      <c r="Y44" s="76"/>
      <c r="Z44" s="77">
        <f t="shared" si="0"/>
        <v>0</v>
      </c>
      <c r="AA44" s="73">
        <f t="shared" si="7"/>
        <v>0</v>
      </c>
    </row>
    <row r="45" spans="1:27" s="6" customFormat="1" ht="24" customHeight="1" x14ac:dyDescent="0.2">
      <c r="A45" s="200">
        <v>42</v>
      </c>
      <c r="B45" s="278"/>
      <c r="C45" s="326"/>
      <c r="D45" s="279"/>
      <c r="E45" s="280"/>
      <c r="F45" s="281"/>
      <c r="G45" s="282"/>
      <c r="H45" s="283"/>
      <c r="I45" s="284"/>
      <c r="J45" s="285"/>
      <c r="K45" s="282"/>
      <c r="L45" s="286"/>
      <c r="M45" s="287"/>
      <c r="N45" s="288"/>
      <c r="O45" s="282"/>
      <c r="P45" s="283"/>
      <c r="Q45" s="289"/>
      <c r="R45" s="119">
        <v>0</v>
      </c>
      <c r="S45" s="119">
        <f t="shared" si="1"/>
        <v>0</v>
      </c>
      <c r="T45" s="31">
        <f t="shared" si="2"/>
        <v>0</v>
      </c>
      <c r="U45" s="141">
        <f t="shared" si="3"/>
        <v>0</v>
      </c>
      <c r="V45" s="74">
        <f t="shared" si="4"/>
        <v>0</v>
      </c>
      <c r="W45" s="74">
        <f t="shared" si="5"/>
        <v>0</v>
      </c>
      <c r="X45" s="75" t="str">
        <f t="shared" si="6"/>
        <v/>
      </c>
      <c r="Y45" s="76"/>
      <c r="Z45" s="77">
        <f t="shared" si="0"/>
        <v>0</v>
      </c>
      <c r="AA45" s="73">
        <f t="shared" si="7"/>
        <v>0</v>
      </c>
    </row>
    <row r="46" spans="1:27" s="6" customFormat="1" ht="24" customHeight="1" x14ac:dyDescent="0.2">
      <c r="A46" s="200">
        <v>43</v>
      </c>
      <c r="B46" s="278"/>
      <c r="C46" s="326"/>
      <c r="D46" s="279"/>
      <c r="E46" s="280"/>
      <c r="F46" s="281"/>
      <c r="G46" s="282"/>
      <c r="H46" s="283"/>
      <c r="I46" s="284"/>
      <c r="J46" s="285"/>
      <c r="K46" s="282"/>
      <c r="L46" s="286"/>
      <c r="M46" s="287"/>
      <c r="N46" s="288"/>
      <c r="O46" s="282"/>
      <c r="P46" s="283"/>
      <c r="Q46" s="289"/>
      <c r="R46" s="119">
        <v>0</v>
      </c>
      <c r="S46" s="119">
        <f t="shared" si="1"/>
        <v>0</v>
      </c>
      <c r="T46" s="31">
        <f t="shared" si="2"/>
        <v>0</v>
      </c>
      <c r="U46" s="141">
        <f t="shared" si="3"/>
        <v>0</v>
      </c>
      <c r="V46" s="74">
        <f t="shared" si="4"/>
        <v>0</v>
      </c>
      <c r="W46" s="74">
        <f t="shared" si="5"/>
        <v>0</v>
      </c>
      <c r="X46" s="75" t="str">
        <f t="shared" si="6"/>
        <v/>
      </c>
      <c r="Y46" s="76"/>
      <c r="Z46" s="77">
        <f t="shared" si="0"/>
        <v>0</v>
      </c>
      <c r="AA46" s="73">
        <f t="shared" si="7"/>
        <v>0</v>
      </c>
    </row>
    <row r="47" spans="1:27" s="6" customFormat="1" ht="24" customHeight="1" x14ac:dyDescent="0.2">
      <c r="A47" s="200">
        <v>44</v>
      </c>
      <c r="B47" s="278"/>
      <c r="C47" s="326"/>
      <c r="D47" s="279"/>
      <c r="E47" s="280"/>
      <c r="F47" s="281"/>
      <c r="G47" s="282"/>
      <c r="H47" s="283"/>
      <c r="I47" s="284"/>
      <c r="J47" s="285"/>
      <c r="K47" s="282"/>
      <c r="L47" s="286"/>
      <c r="M47" s="287"/>
      <c r="N47" s="288"/>
      <c r="O47" s="282"/>
      <c r="P47" s="283"/>
      <c r="Q47" s="289"/>
      <c r="R47" s="119">
        <v>0</v>
      </c>
      <c r="S47" s="119">
        <f t="shared" si="1"/>
        <v>0</v>
      </c>
      <c r="T47" s="31">
        <f t="shared" si="2"/>
        <v>0</v>
      </c>
      <c r="U47" s="141">
        <f t="shared" si="3"/>
        <v>0</v>
      </c>
      <c r="V47" s="74">
        <f t="shared" si="4"/>
        <v>0</v>
      </c>
      <c r="W47" s="74">
        <f t="shared" si="5"/>
        <v>0</v>
      </c>
      <c r="X47" s="75" t="str">
        <f t="shared" si="6"/>
        <v/>
      </c>
      <c r="Y47" s="76"/>
      <c r="Z47" s="77">
        <f t="shared" si="0"/>
        <v>0</v>
      </c>
      <c r="AA47" s="73">
        <f t="shared" si="7"/>
        <v>0</v>
      </c>
    </row>
    <row r="48" spans="1:27" s="6" customFormat="1" ht="24" customHeight="1" x14ac:dyDescent="0.2">
      <c r="A48" s="200">
        <v>45</v>
      </c>
      <c r="B48" s="278"/>
      <c r="C48" s="326"/>
      <c r="D48" s="279"/>
      <c r="E48" s="280"/>
      <c r="F48" s="281"/>
      <c r="G48" s="282"/>
      <c r="H48" s="283"/>
      <c r="I48" s="284"/>
      <c r="J48" s="285"/>
      <c r="K48" s="282"/>
      <c r="L48" s="286"/>
      <c r="M48" s="287"/>
      <c r="N48" s="288"/>
      <c r="O48" s="282"/>
      <c r="P48" s="283"/>
      <c r="Q48" s="289"/>
      <c r="R48" s="119">
        <v>0</v>
      </c>
      <c r="S48" s="119">
        <f t="shared" si="1"/>
        <v>0</v>
      </c>
      <c r="T48" s="31">
        <f t="shared" si="2"/>
        <v>0</v>
      </c>
      <c r="U48" s="141">
        <f t="shared" si="3"/>
        <v>0</v>
      </c>
      <c r="V48" s="74">
        <f t="shared" si="4"/>
        <v>0</v>
      </c>
      <c r="W48" s="74">
        <f t="shared" si="5"/>
        <v>0</v>
      </c>
      <c r="X48" s="75" t="str">
        <f t="shared" si="6"/>
        <v/>
      </c>
      <c r="Y48" s="76"/>
      <c r="Z48" s="77">
        <f t="shared" si="0"/>
        <v>0</v>
      </c>
      <c r="AA48" s="73">
        <f t="shared" si="7"/>
        <v>0</v>
      </c>
    </row>
    <row r="49" spans="1:27" s="6" customFormat="1" ht="24" customHeight="1" x14ac:dyDescent="0.2">
      <c r="A49" s="200">
        <v>46</v>
      </c>
      <c r="B49" s="278"/>
      <c r="C49" s="326"/>
      <c r="D49" s="279"/>
      <c r="E49" s="280"/>
      <c r="F49" s="281"/>
      <c r="G49" s="282"/>
      <c r="H49" s="283"/>
      <c r="I49" s="284"/>
      <c r="J49" s="285"/>
      <c r="K49" s="282"/>
      <c r="L49" s="286"/>
      <c r="M49" s="287"/>
      <c r="N49" s="288"/>
      <c r="O49" s="282"/>
      <c r="P49" s="283"/>
      <c r="Q49" s="289"/>
      <c r="R49" s="119">
        <v>0</v>
      </c>
      <c r="S49" s="119">
        <f t="shared" si="1"/>
        <v>0</v>
      </c>
      <c r="T49" s="31">
        <f t="shared" si="2"/>
        <v>0</v>
      </c>
      <c r="U49" s="141">
        <f t="shared" si="3"/>
        <v>0</v>
      </c>
      <c r="V49" s="74">
        <f t="shared" si="4"/>
        <v>0</v>
      </c>
      <c r="W49" s="74">
        <f t="shared" si="5"/>
        <v>0</v>
      </c>
      <c r="X49" s="75" t="str">
        <f t="shared" si="6"/>
        <v/>
      </c>
      <c r="Y49" s="76"/>
      <c r="Z49" s="77">
        <f t="shared" si="0"/>
        <v>0</v>
      </c>
      <c r="AA49" s="73">
        <f t="shared" si="7"/>
        <v>0</v>
      </c>
    </row>
    <row r="50" spans="1:27" s="6" customFormat="1" ht="24" customHeight="1" x14ac:dyDescent="0.2">
      <c r="A50" s="200">
        <v>47</v>
      </c>
      <c r="B50" s="278"/>
      <c r="C50" s="326"/>
      <c r="D50" s="279"/>
      <c r="E50" s="280"/>
      <c r="F50" s="281"/>
      <c r="G50" s="282"/>
      <c r="H50" s="283"/>
      <c r="I50" s="284"/>
      <c r="J50" s="285"/>
      <c r="K50" s="282"/>
      <c r="L50" s="286"/>
      <c r="M50" s="287"/>
      <c r="N50" s="288"/>
      <c r="O50" s="282"/>
      <c r="P50" s="283"/>
      <c r="Q50" s="289"/>
      <c r="R50" s="119">
        <v>0</v>
      </c>
      <c r="S50" s="119">
        <f t="shared" si="1"/>
        <v>0</v>
      </c>
      <c r="T50" s="31">
        <f t="shared" si="2"/>
        <v>0</v>
      </c>
      <c r="U50" s="141">
        <f t="shared" si="3"/>
        <v>0</v>
      </c>
      <c r="V50" s="74">
        <f t="shared" si="4"/>
        <v>0</v>
      </c>
      <c r="W50" s="74">
        <f t="shared" si="5"/>
        <v>0</v>
      </c>
      <c r="X50" s="75" t="str">
        <f t="shared" si="6"/>
        <v/>
      </c>
      <c r="Y50" s="76"/>
      <c r="Z50" s="77">
        <f t="shared" si="0"/>
        <v>0</v>
      </c>
      <c r="AA50" s="73">
        <f t="shared" si="7"/>
        <v>0</v>
      </c>
    </row>
    <row r="51" spans="1:27" s="6" customFormat="1" ht="24" customHeight="1" x14ac:dyDescent="0.2">
      <c r="A51" s="200">
        <v>48</v>
      </c>
      <c r="B51" s="278"/>
      <c r="C51" s="326"/>
      <c r="D51" s="279"/>
      <c r="E51" s="280"/>
      <c r="F51" s="281"/>
      <c r="G51" s="282"/>
      <c r="H51" s="283"/>
      <c r="I51" s="284"/>
      <c r="J51" s="285"/>
      <c r="K51" s="282"/>
      <c r="L51" s="286"/>
      <c r="M51" s="287"/>
      <c r="N51" s="288"/>
      <c r="O51" s="282"/>
      <c r="P51" s="283"/>
      <c r="Q51" s="289"/>
      <c r="R51" s="119">
        <v>0</v>
      </c>
      <c r="S51" s="119">
        <f t="shared" si="1"/>
        <v>0</v>
      </c>
      <c r="T51" s="31">
        <f t="shared" si="2"/>
        <v>0</v>
      </c>
      <c r="U51" s="141">
        <f t="shared" si="3"/>
        <v>0</v>
      </c>
      <c r="V51" s="74">
        <f t="shared" si="4"/>
        <v>0</v>
      </c>
      <c r="W51" s="74">
        <f t="shared" si="5"/>
        <v>0</v>
      </c>
      <c r="X51" s="75" t="str">
        <f t="shared" si="6"/>
        <v/>
      </c>
      <c r="Y51" s="76"/>
      <c r="Z51" s="77">
        <f t="shared" si="0"/>
        <v>0</v>
      </c>
      <c r="AA51" s="73">
        <f t="shared" si="7"/>
        <v>0</v>
      </c>
    </row>
    <row r="52" spans="1:27" s="6" customFormat="1" ht="24" customHeight="1" x14ac:dyDescent="0.2">
      <c r="A52" s="200">
        <v>49</v>
      </c>
      <c r="B52" s="278"/>
      <c r="C52" s="326"/>
      <c r="D52" s="279"/>
      <c r="E52" s="280"/>
      <c r="F52" s="281"/>
      <c r="G52" s="282"/>
      <c r="H52" s="283"/>
      <c r="I52" s="284"/>
      <c r="J52" s="285"/>
      <c r="K52" s="282"/>
      <c r="L52" s="286"/>
      <c r="M52" s="287"/>
      <c r="N52" s="288"/>
      <c r="O52" s="282"/>
      <c r="P52" s="283"/>
      <c r="Q52" s="289"/>
      <c r="R52" s="119">
        <v>0</v>
      </c>
      <c r="S52" s="119">
        <f t="shared" si="1"/>
        <v>0</v>
      </c>
      <c r="T52" s="31">
        <f t="shared" si="2"/>
        <v>0</v>
      </c>
      <c r="U52" s="141">
        <f t="shared" si="3"/>
        <v>0</v>
      </c>
      <c r="V52" s="74">
        <f t="shared" si="4"/>
        <v>0</v>
      </c>
      <c r="W52" s="74">
        <f t="shared" si="5"/>
        <v>0</v>
      </c>
      <c r="X52" s="75" t="str">
        <f t="shared" si="6"/>
        <v/>
      </c>
      <c r="Y52" s="76"/>
      <c r="Z52" s="77">
        <f t="shared" si="0"/>
        <v>0</v>
      </c>
      <c r="AA52" s="73">
        <f t="shared" si="7"/>
        <v>0</v>
      </c>
    </row>
    <row r="53" spans="1:27" s="6" customFormat="1" ht="24" customHeight="1" x14ac:dyDescent="0.2">
      <c r="A53" s="200">
        <v>50</v>
      </c>
      <c r="B53" s="278"/>
      <c r="C53" s="326"/>
      <c r="D53" s="279"/>
      <c r="E53" s="280"/>
      <c r="F53" s="281"/>
      <c r="G53" s="282"/>
      <c r="H53" s="283"/>
      <c r="I53" s="284"/>
      <c r="J53" s="285"/>
      <c r="K53" s="282"/>
      <c r="L53" s="286"/>
      <c r="M53" s="287"/>
      <c r="N53" s="288"/>
      <c r="O53" s="282"/>
      <c r="P53" s="283"/>
      <c r="Q53" s="289"/>
      <c r="R53" s="119">
        <v>0</v>
      </c>
      <c r="S53" s="119">
        <f t="shared" si="1"/>
        <v>0</v>
      </c>
      <c r="T53" s="31">
        <f t="shared" si="2"/>
        <v>0</v>
      </c>
      <c r="U53" s="141">
        <f t="shared" si="3"/>
        <v>0</v>
      </c>
      <c r="V53" s="74">
        <f t="shared" si="4"/>
        <v>0</v>
      </c>
      <c r="W53" s="74">
        <f t="shared" si="5"/>
        <v>0</v>
      </c>
      <c r="X53" s="75" t="str">
        <f t="shared" si="6"/>
        <v/>
      </c>
      <c r="Y53" s="76"/>
      <c r="Z53" s="77">
        <f t="shared" si="0"/>
        <v>0</v>
      </c>
      <c r="AA53" s="73">
        <f t="shared" si="7"/>
        <v>0</v>
      </c>
    </row>
    <row r="54" spans="1:27" s="6" customFormat="1" ht="24" customHeight="1" x14ac:dyDescent="0.2">
      <c r="A54" s="200">
        <v>51</v>
      </c>
      <c r="B54" s="278"/>
      <c r="C54" s="326"/>
      <c r="D54" s="279"/>
      <c r="E54" s="280"/>
      <c r="F54" s="281"/>
      <c r="G54" s="282"/>
      <c r="H54" s="283"/>
      <c r="I54" s="284"/>
      <c r="J54" s="285"/>
      <c r="K54" s="282"/>
      <c r="L54" s="286"/>
      <c r="M54" s="287"/>
      <c r="N54" s="288"/>
      <c r="O54" s="282"/>
      <c r="P54" s="283"/>
      <c r="Q54" s="289"/>
      <c r="R54" s="119">
        <v>0</v>
      </c>
      <c r="S54" s="119">
        <f t="shared" si="1"/>
        <v>0</v>
      </c>
      <c r="T54" s="31">
        <f t="shared" si="2"/>
        <v>0</v>
      </c>
      <c r="U54" s="141">
        <f t="shared" si="3"/>
        <v>0</v>
      </c>
      <c r="V54" s="74">
        <f t="shared" si="4"/>
        <v>0</v>
      </c>
      <c r="W54" s="74">
        <f t="shared" si="5"/>
        <v>0</v>
      </c>
      <c r="X54" s="75" t="str">
        <f t="shared" si="6"/>
        <v/>
      </c>
      <c r="Y54" s="76"/>
      <c r="Z54" s="77">
        <f t="shared" si="0"/>
        <v>0</v>
      </c>
      <c r="AA54" s="73">
        <f t="shared" si="7"/>
        <v>0</v>
      </c>
    </row>
    <row r="55" spans="1:27" s="6" customFormat="1" ht="24" customHeight="1" x14ac:dyDescent="0.2">
      <c r="A55" s="200">
        <v>52</v>
      </c>
      <c r="B55" s="278"/>
      <c r="C55" s="326"/>
      <c r="D55" s="279"/>
      <c r="E55" s="280"/>
      <c r="F55" s="281"/>
      <c r="G55" s="282"/>
      <c r="H55" s="283"/>
      <c r="I55" s="284"/>
      <c r="J55" s="285"/>
      <c r="K55" s="282"/>
      <c r="L55" s="286"/>
      <c r="M55" s="287"/>
      <c r="N55" s="288"/>
      <c r="O55" s="282"/>
      <c r="P55" s="283"/>
      <c r="Q55" s="289"/>
      <c r="R55" s="119">
        <v>0</v>
      </c>
      <c r="S55" s="119">
        <f t="shared" si="1"/>
        <v>0</v>
      </c>
      <c r="T55" s="31">
        <f t="shared" si="2"/>
        <v>0</v>
      </c>
      <c r="U55" s="141">
        <f t="shared" si="3"/>
        <v>0</v>
      </c>
      <c r="V55" s="74">
        <f t="shared" si="4"/>
        <v>0</v>
      </c>
      <c r="W55" s="74">
        <f t="shared" si="5"/>
        <v>0</v>
      </c>
      <c r="X55" s="75" t="str">
        <f t="shared" si="6"/>
        <v/>
      </c>
      <c r="Y55" s="76"/>
      <c r="Z55" s="77">
        <f t="shared" si="0"/>
        <v>0</v>
      </c>
      <c r="AA55" s="73">
        <f t="shared" si="7"/>
        <v>0</v>
      </c>
    </row>
    <row r="56" spans="1:27" s="6" customFormat="1" ht="24" customHeight="1" x14ac:dyDescent="0.2">
      <c r="A56" s="200">
        <v>53</v>
      </c>
      <c r="B56" s="278"/>
      <c r="C56" s="326"/>
      <c r="D56" s="279"/>
      <c r="E56" s="280"/>
      <c r="F56" s="281"/>
      <c r="G56" s="282"/>
      <c r="H56" s="283"/>
      <c r="I56" s="284"/>
      <c r="J56" s="285"/>
      <c r="K56" s="282"/>
      <c r="L56" s="286"/>
      <c r="M56" s="287"/>
      <c r="N56" s="288"/>
      <c r="O56" s="282"/>
      <c r="P56" s="283"/>
      <c r="Q56" s="289"/>
      <c r="R56" s="119">
        <v>0</v>
      </c>
      <c r="S56" s="119">
        <f t="shared" si="1"/>
        <v>0</v>
      </c>
      <c r="T56" s="31">
        <f t="shared" si="2"/>
        <v>0</v>
      </c>
      <c r="U56" s="141">
        <f t="shared" si="3"/>
        <v>0</v>
      </c>
      <c r="V56" s="74">
        <f t="shared" si="4"/>
        <v>0</v>
      </c>
      <c r="W56" s="74">
        <f t="shared" si="5"/>
        <v>0</v>
      </c>
      <c r="X56" s="75" t="str">
        <f t="shared" si="6"/>
        <v/>
      </c>
      <c r="Y56" s="76"/>
      <c r="Z56" s="77">
        <f t="shared" si="0"/>
        <v>0</v>
      </c>
      <c r="AA56" s="73">
        <f t="shared" si="7"/>
        <v>0</v>
      </c>
    </row>
    <row r="57" spans="1:27" s="6" customFormat="1" ht="24" customHeight="1" x14ac:dyDescent="0.2">
      <c r="A57" s="200">
        <v>54</v>
      </c>
      <c r="B57" s="278"/>
      <c r="C57" s="326"/>
      <c r="D57" s="279"/>
      <c r="E57" s="280"/>
      <c r="F57" s="281"/>
      <c r="G57" s="282"/>
      <c r="H57" s="283"/>
      <c r="I57" s="284"/>
      <c r="J57" s="285"/>
      <c r="K57" s="282"/>
      <c r="L57" s="286"/>
      <c r="M57" s="287"/>
      <c r="N57" s="288"/>
      <c r="O57" s="282"/>
      <c r="P57" s="283"/>
      <c r="Q57" s="289"/>
      <c r="R57" s="119">
        <v>0</v>
      </c>
      <c r="S57" s="119">
        <f t="shared" si="1"/>
        <v>0</v>
      </c>
      <c r="T57" s="31">
        <f t="shared" si="2"/>
        <v>0</v>
      </c>
      <c r="U57" s="141">
        <f t="shared" si="3"/>
        <v>0</v>
      </c>
      <c r="V57" s="74">
        <f t="shared" si="4"/>
        <v>0</v>
      </c>
      <c r="W57" s="74">
        <f t="shared" si="5"/>
        <v>0</v>
      </c>
      <c r="X57" s="75" t="str">
        <f t="shared" si="6"/>
        <v/>
      </c>
      <c r="Y57" s="76"/>
      <c r="Z57" s="77">
        <f t="shared" si="0"/>
        <v>0</v>
      </c>
      <c r="AA57" s="73">
        <f t="shared" si="7"/>
        <v>0</v>
      </c>
    </row>
    <row r="58" spans="1:27" s="6" customFormat="1" ht="24" customHeight="1" x14ac:dyDescent="0.2">
      <c r="A58" s="200">
        <v>55</v>
      </c>
      <c r="B58" s="278"/>
      <c r="C58" s="326"/>
      <c r="D58" s="279"/>
      <c r="E58" s="280"/>
      <c r="F58" s="281"/>
      <c r="G58" s="282"/>
      <c r="H58" s="283"/>
      <c r="I58" s="284"/>
      <c r="J58" s="285"/>
      <c r="K58" s="282"/>
      <c r="L58" s="286"/>
      <c r="M58" s="287"/>
      <c r="N58" s="288"/>
      <c r="O58" s="282"/>
      <c r="P58" s="283"/>
      <c r="Q58" s="289"/>
      <c r="R58" s="119">
        <v>0</v>
      </c>
      <c r="S58" s="119">
        <f t="shared" si="1"/>
        <v>0</v>
      </c>
      <c r="T58" s="31">
        <f t="shared" si="2"/>
        <v>0</v>
      </c>
      <c r="U58" s="141">
        <f t="shared" si="3"/>
        <v>0</v>
      </c>
      <c r="V58" s="74">
        <f t="shared" si="4"/>
        <v>0</v>
      </c>
      <c r="W58" s="74">
        <f t="shared" si="5"/>
        <v>0</v>
      </c>
      <c r="X58" s="75" t="str">
        <f t="shared" si="6"/>
        <v/>
      </c>
      <c r="Y58" s="76"/>
      <c r="Z58" s="77">
        <f t="shared" si="0"/>
        <v>0</v>
      </c>
      <c r="AA58" s="73">
        <f t="shared" si="7"/>
        <v>0</v>
      </c>
    </row>
    <row r="59" spans="1:27" s="6" customFormat="1" ht="24" customHeight="1" x14ac:dyDescent="0.2">
      <c r="A59" s="200">
        <v>56</v>
      </c>
      <c r="B59" s="278"/>
      <c r="C59" s="326"/>
      <c r="D59" s="279"/>
      <c r="E59" s="280"/>
      <c r="F59" s="281"/>
      <c r="G59" s="282"/>
      <c r="H59" s="283"/>
      <c r="I59" s="284"/>
      <c r="J59" s="285"/>
      <c r="K59" s="282"/>
      <c r="L59" s="286"/>
      <c r="M59" s="287"/>
      <c r="N59" s="288"/>
      <c r="O59" s="282"/>
      <c r="P59" s="283"/>
      <c r="Q59" s="289"/>
      <c r="R59" s="119">
        <v>0</v>
      </c>
      <c r="S59" s="119">
        <f t="shared" si="1"/>
        <v>0</v>
      </c>
      <c r="T59" s="31">
        <f t="shared" si="2"/>
        <v>0</v>
      </c>
      <c r="U59" s="141">
        <f t="shared" si="3"/>
        <v>0</v>
      </c>
      <c r="V59" s="74">
        <f t="shared" si="4"/>
        <v>0</v>
      </c>
      <c r="W59" s="74">
        <f t="shared" si="5"/>
        <v>0</v>
      </c>
      <c r="X59" s="75" t="str">
        <f t="shared" si="6"/>
        <v/>
      </c>
      <c r="Y59" s="76"/>
      <c r="Z59" s="77">
        <f t="shared" si="0"/>
        <v>0</v>
      </c>
      <c r="AA59" s="73">
        <f t="shared" si="7"/>
        <v>0</v>
      </c>
    </row>
    <row r="60" spans="1:27" s="6" customFormat="1" ht="24" customHeight="1" x14ac:dyDescent="0.2">
      <c r="A60" s="200">
        <v>57</v>
      </c>
      <c r="B60" s="278"/>
      <c r="C60" s="326"/>
      <c r="D60" s="279"/>
      <c r="E60" s="280"/>
      <c r="F60" s="281"/>
      <c r="G60" s="282"/>
      <c r="H60" s="283"/>
      <c r="I60" s="284"/>
      <c r="J60" s="285"/>
      <c r="K60" s="282"/>
      <c r="L60" s="286"/>
      <c r="M60" s="287"/>
      <c r="N60" s="288"/>
      <c r="O60" s="282"/>
      <c r="P60" s="283"/>
      <c r="Q60" s="289"/>
      <c r="R60" s="119">
        <v>0</v>
      </c>
      <c r="S60" s="119">
        <f t="shared" si="1"/>
        <v>0</v>
      </c>
      <c r="T60" s="31">
        <f t="shared" si="2"/>
        <v>0</v>
      </c>
      <c r="U60" s="141">
        <f t="shared" si="3"/>
        <v>0</v>
      </c>
      <c r="V60" s="74">
        <f t="shared" si="4"/>
        <v>0</v>
      </c>
      <c r="W60" s="74">
        <f t="shared" si="5"/>
        <v>0</v>
      </c>
      <c r="X60" s="75" t="str">
        <f t="shared" si="6"/>
        <v/>
      </c>
      <c r="Y60" s="76"/>
      <c r="Z60" s="77">
        <f t="shared" si="0"/>
        <v>0</v>
      </c>
      <c r="AA60" s="73">
        <f t="shared" si="7"/>
        <v>0</v>
      </c>
    </row>
    <row r="61" spans="1:27" s="6" customFormat="1" ht="24" customHeight="1" x14ac:dyDescent="0.2">
      <c r="A61" s="200">
        <v>58</v>
      </c>
      <c r="B61" s="278"/>
      <c r="C61" s="326"/>
      <c r="D61" s="279"/>
      <c r="E61" s="280"/>
      <c r="F61" s="281"/>
      <c r="G61" s="282"/>
      <c r="H61" s="283"/>
      <c r="I61" s="284"/>
      <c r="J61" s="285"/>
      <c r="K61" s="282"/>
      <c r="L61" s="286"/>
      <c r="M61" s="287"/>
      <c r="N61" s="288"/>
      <c r="O61" s="282"/>
      <c r="P61" s="283"/>
      <c r="Q61" s="289"/>
      <c r="R61" s="119">
        <v>0</v>
      </c>
      <c r="S61" s="119">
        <f t="shared" si="1"/>
        <v>0</v>
      </c>
      <c r="T61" s="31">
        <f t="shared" si="2"/>
        <v>0</v>
      </c>
      <c r="U61" s="141">
        <f t="shared" si="3"/>
        <v>0</v>
      </c>
      <c r="V61" s="74">
        <f t="shared" si="4"/>
        <v>0</v>
      </c>
      <c r="W61" s="74">
        <f t="shared" si="5"/>
        <v>0</v>
      </c>
      <c r="X61" s="75" t="str">
        <f t="shared" si="6"/>
        <v/>
      </c>
      <c r="Y61" s="76"/>
      <c r="Z61" s="77">
        <f t="shared" si="0"/>
        <v>0</v>
      </c>
      <c r="AA61" s="73">
        <f t="shared" si="7"/>
        <v>0</v>
      </c>
    </row>
    <row r="62" spans="1:27" s="6" customFormat="1" ht="24" customHeight="1" x14ac:dyDescent="0.2">
      <c r="A62" s="200">
        <v>59</v>
      </c>
      <c r="B62" s="278"/>
      <c r="C62" s="326"/>
      <c r="D62" s="279"/>
      <c r="E62" s="280"/>
      <c r="F62" s="281"/>
      <c r="G62" s="282"/>
      <c r="H62" s="283"/>
      <c r="I62" s="284"/>
      <c r="J62" s="285"/>
      <c r="K62" s="282"/>
      <c r="L62" s="286"/>
      <c r="M62" s="287"/>
      <c r="N62" s="288"/>
      <c r="O62" s="282"/>
      <c r="P62" s="283"/>
      <c r="Q62" s="289"/>
      <c r="R62" s="119">
        <v>0</v>
      </c>
      <c r="S62" s="119">
        <f t="shared" si="1"/>
        <v>0</v>
      </c>
      <c r="T62" s="31">
        <f t="shared" si="2"/>
        <v>0</v>
      </c>
      <c r="U62" s="141">
        <f t="shared" si="3"/>
        <v>0</v>
      </c>
      <c r="V62" s="74">
        <f t="shared" si="4"/>
        <v>0</v>
      </c>
      <c r="W62" s="74">
        <f t="shared" si="5"/>
        <v>0</v>
      </c>
      <c r="X62" s="75" t="str">
        <f t="shared" si="6"/>
        <v/>
      </c>
      <c r="Y62" s="76"/>
      <c r="Z62" s="77">
        <f t="shared" si="0"/>
        <v>0</v>
      </c>
      <c r="AA62" s="73">
        <f t="shared" si="7"/>
        <v>0</v>
      </c>
    </row>
    <row r="63" spans="1:27" s="6" customFormat="1" ht="24" customHeight="1" x14ac:dyDescent="0.2">
      <c r="A63" s="200">
        <v>60</v>
      </c>
      <c r="B63" s="278"/>
      <c r="C63" s="326"/>
      <c r="D63" s="279"/>
      <c r="E63" s="280"/>
      <c r="F63" s="281"/>
      <c r="G63" s="282"/>
      <c r="H63" s="283"/>
      <c r="I63" s="284"/>
      <c r="J63" s="285"/>
      <c r="K63" s="282"/>
      <c r="L63" s="286"/>
      <c r="M63" s="287"/>
      <c r="N63" s="288"/>
      <c r="O63" s="282"/>
      <c r="P63" s="283"/>
      <c r="Q63" s="289"/>
      <c r="R63" s="119">
        <v>0</v>
      </c>
      <c r="S63" s="119">
        <f t="shared" si="1"/>
        <v>0</v>
      </c>
      <c r="T63" s="31">
        <f t="shared" si="2"/>
        <v>0</v>
      </c>
      <c r="U63" s="141">
        <f t="shared" si="3"/>
        <v>0</v>
      </c>
      <c r="V63" s="74">
        <f t="shared" si="4"/>
        <v>0</v>
      </c>
      <c r="W63" s="74">
        <f t="shared" si="5"/>
        <v>0</v>
      </c>
      <c r="X63" s="75" t="str">
        <f t="shared" si="6"/>
        <v/>
      </c>
      <c r="Y63" s="76"/>
      <c r="Z63" s="77">
        <f t="shared" si="0"/>
        <v>0</v>
      </c>
      <c r="AA63" s="73">
        <f t="shared" si="7"/>
        <v>0</v>
      </c>
    </row>
    <row r="64" spans="1:27" s="6" customFormat="1" ht="24" customHeight="1" x14ac:dyDescent="0.2">
      <c r="A64" s="200">
        <v>61</v>
      </c>
      <c r="B64" s="278"/>
      <c r="C64" s="326"/>
      <c r="D64" s="279"/>
      <c r="E64" s="280"/>
      <c r="F64" s="281"/>
      <c r="G64" s="282"/>
      <c r="H64" s="283"/>
      <c r="I64" s="284"/>
      <c r="J64" s="285"/>
      <c r="K64" s="282"/>
      <c r="L64" s="286"/>
      <c r="M64" s="287"/>
      <c r="N64" s="288"/>
      <c r="O64" s="282"/>
      <c r="P64" s="283"/>
      <c r="Q64" s="289"/>
      <c r="R64" s="119">
        <v>0</v>
      </c>
      <c r="S64" s="119">
        <f t="shared" si="1"/>
        <v>0</v>
      </c>
      <c r="T64" s="31">
        <f t="shared" si="2"/>
        <v>0</v>
      </c>
      <c r="U64" s="141">
        <f t="shared" si="3"/>
        <v>0</v>
      </c>
      <c r="V64" s="74">
        <f t="shared" si="4"/>
        <v>0</v>
      </c>
      <c r="W64" s="74">
        <f t="shared" si="5"/>
        <v>0</v>
      </c>
      <c r="X64" s="75" t="str">
        <f t="shared" si="6"/>
        <v/>
      </c>
      <c r="Y64" s="76"/>
      <c r="Z64" s="77">
        <f t="shared" si="0"/>
        <v>0</v>
      </c>
      <c r="AA64" s="73">
        <f t="shared" si="7"/>
        <v>0</v>
      </c>
    </row>
    <row r="65" spans="1:27" s="6" customFormat="1" ht="24" customHeight="1" x14ac:dyDescent="0.2">
      <c r="A65" s="200">
        <v>62</v>
      </c>
      <c r="B65" s="278"/>
      <c r="C65" s="326"/>
      <c r="D65" s="279"/>
      <c r="E65" s="280"/>
      <c r="F65" s="281"/>
      <c r="G65" s="282"/>
      <c r="H65" s="283"/>
      <c r="I65" s="284"/>
      <c r="J65" s="285"/>
      <c r="K65" s="282"/>
      <c r="L65" s="286"/>
      <c r="M65" s="287"/>
      <c r="N65" s="288"/>
      <c r="O65" s="282"/>
      <c r="P65" s="283"/>
      <c r="Q65" s="289"/>
      <c r="R65" s="119">
        <v>0</v>
      </c>
      <c r="S65" s="119">
        <f t="shared" si="1"/>
        <v>0</v>
      </c>
      <c r="T65" s="31">
        <f t="shared" si="2"/>
        <v>0</v>
      </c>
      <c r="U65" s="141">
        <f t="shared" si="3"/>
        <v>0</v>
      </c>
      <c r="V65" s="74">
        <f t="shared" si="4"/>
        <v>0</v>
      </c>
      <c r="W65" s="74">
        <f t="shared" si="5"/>
        <v>0</v>
      </c>
      <c r="X65" s="75" t="str">
        <f t="shared" si="6"/>
        <v/>
      </c>
      <c r="Y65" s="76"/>
      <c r="Z65" s="77">
        <f t="shared" si="0"/>
        <v>0</v>
      </c>
      <c r="AA65" s="73">
        <f t="shared" si="7"/>
        <v>0</v>
      </c>
    </row>
    <row r="66" spans="1:27" s="6" customFormat="1" ht="24" customHeight="1" x14ac:dyDescent="0.2">
      <c r="A66" s="200">
        <v>63</v>
      </c>
      <c r="B66" s="278"/>
      <c r="C66" s="326"/>
      <c r="D66" s="279"/>
      <c r="E66" s="280"/>
      <c r="F66" s="281"/>
      <c r="G66" s="282"/>
      <c r="H66" s="283"/>
      <c r="I66" s="284"/>
      <c r="J66" s="285"/>
      <c r="K66" s="282"/>
      <c r="L66" s="286"/>
      <c r="M66" s="287"/>
      <c r="N66" s="288"/>
      <c r="O66" s="282"/>
      <c r="P66" s="283"/>
      <c r="Q66" s="289"/>
      <c r="R66" s="119">
        <v>0</v>
      </c>
      <c r="S66" s="119">
        <f t="shared" si="1"/>
        <v>0</v>
      </c>
      <c r="T66" s="31">
        <f t="shared" si="2"/>
        <v>0</v>
      </c>
      <c r="U66" s="141">
        <f t="shared" si="3"/>
        <v>0</v>
      </c>
      <c r="V66" s="74">
        <f t="shared" si="4"/>
        <v>0</v>
      </c>
      <c r="W66" s="74">
        <f t="shared" si="5"/>
        <v>0</v>
      </c>
      <c r="X66" s="75" t="str">
        <f t="shared" si="6"/>
        <v/>
      </c>
      <c r="Y66" s="76"/>
      <c r="Z66" s="77">
        <f t="shared" si="0"/>
        <v>0</v>
      </c>
      <c r="AA66" s="73">
        <f t="shared" si="7"/>
        <v>0</v>
      </c>
    </row>
    <row r="67" spans="1:27" s="6" customFormat="1" ht="24" customHeight="1" x14ac:dyDescent="0.2">
      <c r="A67" s="200">
        <v>64</v>
      </c>
      <c r="B67" s="278"/>
      <c r="C67" s="326"/>
      <c r="D67" s="279"/>
      <c r="E67" s="280"/>
      <c r="F67" s="281"/>
      <c r="G67" s="282"/>
      <c r="H67" s="283"/>
      <c r="I67" s="284"/>
      <c r="J67" s="285"/>
      <c r="K67" s="282"/>
      <c r="L67" s="286"/>
      <c r="M67" s="287"/>
      <c r="N67" s="288"/>
      <c r="O67" s="282"/>
      <c r="P67" s="283"/>
      <c r="Q67" s="289"/>
      <c r="R67" s="119">
        <v>0</v>
      </c>
      <c r="S67" s="119">
        <f t="shared" si="1"/>
        <v>0</v>
      </c>
      <c r="T67" s="31">
        <f t="shared" si="2"/>
        <v>0</v>
      </c>
      <c r="U67" s="141">
        <f t="shared" si="3"/>
        <v>0</v>
      </c>
      <c r="V67" s="74">
        <f t="shared" si="4"/>
        <v>0</v>
      </c>
      <c r="W67" s="74">
        <f t="shared" si="5"/>
        <v>0</v>
      </c>
      <c r="X67" s="75" t="str">
        <f t="shared" si="6"/>
        <v/>
      </c>
      <c r="Y67" s="76"/>
      <c r="Z67" s="77">
        <f t="shared" si="0"/>
        <v>0</v>
      </c>
      <c r="AA67" s="73">
        <f t="shared" si="7"/>
        <v>0</v>
      </c>
    </row>
    <row r="68" spans="1:27" s="6" customFormat="1" ht="24" customHeight="1" x14ac:dyDescent="0.2">
      <c r="A68" s="200">
        <v>65</v>
      </c>
      <c r="B68" s="278"/>
      <c r="C68" s="326"/>
      <c r="D68" s="279"/>
      <c r="E68" s="280"/>
      <c r="F68" s="281"/>
      <c r="G68" s="282"/>
      <c r="H68" s="283"/>
      <c r="I68" s="284"/>
      <c r="J68" s="285"/>
      <c r="K68" s="282"/>
      <c r="L68" s="286"/>
      <c r="M68" s="287"/>
      <c r="N68" s="288"/>
      <c r="O68" s="282"/>
      <c r="P68" s="283"/>
      <c r="Q68" s="289"/>
      <c r="R68" s="119">
        <v>0</v>
      </c>
      <c r="S68" s="119">
        <f t="shared" si="1"/>
        <v>0</v>
      </c>
      <c r="T68" s="31">
        <f t="shared" si="2"/>
        <v>0</v>
      </c>
      <c r="U68" s="141">
        <f t="shared" si="3"/>
        <v>0</v>
      </c>
      <c r="V68" s="74">
        <f t="shared" si="4"/>
        <v>0</v>
      </c>
      <c r="W68" s="74">
        <f t="shared" si="5"/>
        <v>0</v>
      </c>
      <c r="X68" s="75" t="str">
        <f t="shared" si="6"/>
        <v/>
      </c>
      <c r="Y68" s="76"/>
      <c r="Z68" s="77">
        <f t="shared" ref="Z68:Z131" si="8">(IF(OR($C68=0,$D68=0),0,IF(OR($E68=0,$G68=0,$H68=0),0,MIN((VLOOKUP($D68,$A$232:$C$240,3,0))*(IF($D68=6,$H68,$G68))*((MIN((VLOOKUP($D68,$A$232:$E$240,5,0)),(MIN($Y68,IF($D68=6,$G68,$H68)))))),MIN((VLOOKUP($D68,$A$232:$C$240,3,0)),($E68+$F68))*(IF($D68=6,$H68,((MIN((VLOOKUP($D68,$A$232:$E$240,5,0)),$H68,$Y68)))))))))+(IF(OR($C68=0,$D68=0),0,IF(OR($I68=0,$K68=0,$L68=0),0,MIN((VLOOKUP($D68,$A$232:$C$240,3,0))*(IF($D68=6,$L68,$K68))*((MIN((VLOOKUP($D68,$A$232:$E$240,5,0)),(MIN($Y68,IF($D68=6,$K68,$L68)))))),MIN((VLOOKUP($D68,$A$232:$C$240,3,0)),($I68+$J68))*(IF($D68=6,$L68,((MIN((VLOOKUP($D68,$A$232:$E$240,5,0)),$L68,$Y68)))))))))+(IF(OR($C68=0,$D68=0),0,IF(OR($M68=0,$O68=0,$P68=0),0,MIN((VLOOKUP($D68,$A$232:$C$240,3,0))*(IF($D68=6,$P68,$O68))*((MIN((VLOOKUP($D68,$A$232:$E$240,5,0)),(MIN($Y68,IF($D68=6,$O68,$P68)))))),MIN((VLOOKUP($D68,$A$232:$C$240,3,0)),($M68+$N68))*(IF($D68=6,$P68,((MIN((VLOOKUP($D68,$A$232:$E$240,5,0)),$P68,$Y68)))))))))</f>
        <v>0</v>
      </c>
      <c r="AA68" s="73">
        <f t="shared" si="7"/>
        <v>0</v>
      </c>
    </row>
    <row r="69" spans="1:27" s="6" customFormat="1" ht="24" customHeight="1" x14ac:dyDescent="0.2">
      <c r="A69" s="200">
        <v>66</v>
      </c>
      <c r="B69" s="278"/>
      <c r="C69" s="326"/>
      <c r="D69" s="279"/>
      <c r="E69" s="280"/>
      <c r="F69" s="281"/>
      <c r="G69" s="282"/>
      <c r="H69" s="283"/>
      <c r="I69" s="284"/>
      <c r="J69" s="285"/>
      <c r="K69" s="282"/>
      <c r="L69" s="286"/>
      <c r="M69" s="287"/>
      <c r="N69" s="288"/>
      <c r="O69" s="282"/>
      <c r="P69" s="283"/>
      <c r="Q69" s="289"/>
      <c r="R69" s="119">
        <v>0</v>
      </c>
      <c r="S69" s="119">
        <f t="shared" ref="S69:S132" si="9">(M69+N69)*P69+(I69+J69)*L69+(E69+F69)*H69</f>
        <v>0</v>
      </c>
      <c r="T69" s="31">
        <f t="shared" ref="T69:T132" si="10">(IF(OR($C69=0,$D69=0),0,IF(OR($E69=0,$G69=0,$H69=0),0,MIN((VLOOKUP($D69,$A$232:$C$240,3,0))*(IF($D69=6,$H69,$G69))*((MIN((VLOOKUP($D69,$A$232:$E$240,5,0)),(IF($D69=6,$G69,$H69))))),MIN((VLOOKUP($D69,$A$232:$C$240,3,0)),($E69+$F69))*(IF($D69=6,$H69,((MIN((VLOOKUP($D69,$A$232:$E$240,5,0)),$H69)))))))))+(IF(OR($C69=0,$D69=0),0,IF(OR($I69=0,$K69=0,$L69=0),0,MIN((VLOOKUP($D69,$A$232:$C$240,3,0))*(IF($D69=6,$L69,$K69))*((MIN((VLOOKUP($D69,$A$232:$E$240,5,0)),(IF($D69=6,$K69,$L69))))),MIN((VLOOKUP($D69,$A$232:$C$240,3,0)),($I69+$J69))*(IF($D69=6,$L69,((MIN((VLOOKUP($D69,$A$232:$E$240,5,0)),$L69)))))))))+(IF(OR($C69=0,$D69=0),0,IF(OR($M69=0,$O69=0,$P69=0),0,MIN((VLOOKUP($D69,$A$232:$C$2409,3,0))*(IF($D69=6,$P69,$O69))*((MIN((VLOOKUP($D69,$A$232:$E$240,5,0)),(IF($D69=6,$O69,$P69))))),MIN((VLOOKUP($D69,$A$232:$C$240,3,0)),($M69+$N69))*(IF($D69=6,$P69,((MIN((VLOOKUP($D69,$A$232:$E$240,5,0)),$P69)))))))))</f>
        <v>0</v>
      </c>
      <c r="U69" s="141">
        <f t="shared" ref="U69:U132" si="11">Q69+T69</f>
        <v>0</v>
      </c>
      <c r="V69" s="74">
        <f t="shared" ref="V69:V132" si="12">T69-AA69</f>
        <v>0</v>
      </c>
      <c r="W69" s="74">
        <f t="shared" ref="W69:W132" si="13">V69-T69</f>
        <v>0</v>
      </c>
      <c r="X69" s="75" t="str">
        <f t="shared" ref="X69:X132" si="14">IF(AND(AA69&gt;0,(V69=T69-AA69)),"מועסק פחות מ-10% מזמנו במופ","")</f>
        <v/>
      </c>
      <c r="Y69" s="76"/>
      <c r="Z69" s="77">
        <f t="shared" si="8"/>
        <v>0</v>
      </c>
      <c r="AA69" s="73">
        <f t="shared" ref="AA69:AA132" si="15">IF($G69*$H69&lt;0.1,(IF(OR($C69=0,$D69=0),0,IF(OR($E69=0,$G69=0,$H69=0),0,MIN((VLOOKUP($D69,$A$232:$C$240,3,0))*(IF($D69=6,$H69,$G69))*((MIN((VLOOKUP($D69,$A$232:$E$240,5,0)),(IF($D69=6,$G69,$H69))))),MIN((VLOOKUP($D69,$A$232:$C$240,3,0)),($E69+$F69))*(IF($D69=6,$H69,((MIN((VLOOKUP($D69,$A$232:$E$240,5,0)),$H69))))))))),0)+IF($L69*$K69&lt;0.1,(IF(OR($C69=0,$D69=0),0,IF(OR($I69=0,$K69=0,$L69=0),0,MIN((VLOOKUP($D69,$A$232:$C$240,3,0))*(IF($D69=6,$L69,$K69))*((MIN((VLOOKUP($D69,$A$232:$E$240,5,0)),(IF($D69=6,$K69,$L69))))),MIN((VLOOKUP($D69,$A$232:$C$240,3,0)),($I69+$J69))*(IF($D69=6,$L69,((MIN((VLOOKUP($D69,$A$232:$E$240,5,0)),$L69))))))))),0)+IF($O69*$P69&lt;0.1,(IF(OR($C69=0,$D69=0),0,IF(OR($M69=0,$O69=0,$P69=0),0,MIN((VLOOKUP($D69,$A$232:$C$240,3,0))*(IF($D69=6,$P69,$O69))*((MIN((VLOOKUP($D69,$A$232:$E$240,5,0)),(IF($D69=6,$O69,$P69))))),MIN((VLOOKUP($D69,$A$232:$C$240,3,0)),($M69+$N69))*(IF($D69=6,$P69,((MIN((VLOOKUP($D69,$A$232:$E$240,5,0)),$P69))))))))),0)</f>
        <v>0</v>
      </c>
    </row>
    <row r="70" spans="1:27" s="6" customFormat="1" ht="24" customHeight="1" x14ac:dyDescent="0.2">
      <c r="A70" s="200">
        <v>67</v>
      </c>
      <c r="B70" s="278"/>
      <c r="C70" s="326"/>
      <c r="D70" s="279"/>
      <c r="E70" s="280"/>
      <c r="F70" s="281"/>
      <c r="G70" s="282"/>
      <c r="H70" s="283"/>
      <c r="I70" s="284"/>
      <c r="J70" s="285"/>
      <c r="K70" s="282"/>
      <c r="L70" s="286"/>
      <c r="M70" s="287"/>
      <c r="N70" s="288"/>
      <c r="O70" s="282"/>
      <c r="P70" s="283"/>
      <c r="Q70" s="289"/>
      <c r="R70" s="119">
        <v>0</v>
      </c>
      <c r="S70" s="119">
        <f t="shared" si="9"/>
        <v>0</v>
      </c>
      <c r="T70" s="31">
        <f t="shared" si="10"/>
        <v>0</v>
      </c>
      <c r="U70" s="141">
        <f t="shared" si="11"/>
        <v>0</v>
      </c>
      <c r="V70" s="74">
        <f t="shared" si="12"/>
        <v>0</v>
      </c>
      <c r="W70" s="74">
        <f t="shared" si="13"/>
        <v>0</v>
      </c>
      <c r="X70" s="75" t="str">
        <f t="shared" si="14"/>
        <v/>
      </c>
      <c r="Y70" s="76"/>
      <c r="Z70" s="77">
        <f t="shared" si="8"/>
        <v>0</v>
      </c>
      <c r="AA70" s="73">
        <f t="shared" si="15"/>
        <v>0</v>
      </c>
    </row>
    <row r="71" spans="1:27" s="6" customFormat="1" ht="24" customHeight="1" x14ac:dyDescent="0.2">
      <c r="A71" s="200">
        <v>68</v>
      </c>
      <c r="B71" s="278"/>
      <c r="C71" s="326"/>
      <c r="D71" s="279"/>
      <c r="E71" s="280"/>
      <c r="F71" s="281"/>
      <c r="G71" s="282"/>
      <c r="H71" s="283"/>
      <c r="I71" s="284"/>
      <c r="J71" s="285"/>
      <c r="K71" s="282"/>
      <c r="L71" s="286"/>
      <c r="M71" s="287"/>
      <c r="N71" s="288"/>
      <c r="O71" s="282"/>
      <c r="P71" s="283"/>
      <c r="Q71" s="289"/>
      <c r="R71" s="119">
        <v>0</v>
      </c>
      <c r="S71" s="119">
        <f t="shared" si="9"/>
        <v>0</v>
      </c>
      <c r="T71" s="31">
        <f t="shared" si="10"/>
        <v>0</v>
      </c>
      <c r="U71" s="141">
        <f t="shared" si="11"/>
        <v>0</v>
      </c>
      <c r="V71" s="74">
        <f t="shared" si="12"/>
        <v>0</v>
      </c>
      <c r="W71" s="74">
        <f t="shared" si="13"/>
        <v>0</v>
      </c>
      <c r="X71" s="75" t="str">
        <f t="shared" si="14"/>
        <v/>
      </c>
      <c r="Y71" s="76"/>
      <c r="Z71" s="77">
        <f t="shared" si="8"/>
        <v>0</v>
      </c>
      <c r="AA71" s="73">
        <f t="shared" si="15"/>
        <v>0</v>
      </c>
    </row>
    <row r="72" spans="1:27" s="6" customFormat="1" ht="24" customHeight="1" x14ac:dyDescent="0.2">
      <c r="A72" s="200">
        <v>69</v>
      </c>
      <c r="B72" s="278"/>
      <c r="C72" s="326"/>
      <c r="D72" s="279"/>
      <c r="E72" s="280"/>
      <c r="F72" s="281"/>
      <c r="G72" s="282"/>
      <c r="H72" s="283"/>
      <c r="I72" s="284"/>
      <c r="J72" s="285"/>
      <c r="K72" s="282"/>
      <c r="L72" s="286"/>
      <c r="M72" s="287"/>
      <c r="N72" s="288"/>
      <c r="O72" s="282"/>
      <c r="P72" s="283"/>
      <c r="Q72" s="289"/>
      <c r="R72" s="119">
        <v>0</v>
      </c>
      <c r="S72" s="119">
        <f t="shared" si="9"/>
        <v>0</v>
      </c>
      <c r="T72" s="31">
        <f t="shared" si="10"/>
        <v>0</v>
      </c>
      <c r="U72" s="141">
        <f t="shared" si="11"/>
        <v>0</v>
      </c>
      <c r="V72" s="74">
        <f t="shared" si="12"/>
        <v>0</v>
      </c>
      <c r="W72" s="74">
        <f t="shared" si="13"/>
        <v>0</v>
      </c>
      <c r="X72" s="75" t="str">
        <f t="shared" si="14"/>
        <v/>
      </c>
      <c r="Y72" s="76"/>
      <c r="Z72" s="77">
        <f t="shared" si="8"/>
        <v>0</v>
      </c>
      <c r="AA72" s="73">
        <f t="shared" si="15"/>
        <v>0</v>
      </c>
    </row>
    <row r="73" spans="1:27" s="6" customFormat="1" ht="24" customHeight="1" x14ac:dyDescent="0.2">
      <c r="A73" s="200">
        <v>70</v>
      </c>
      <c r="B73" s="278"/>
      <c r="C73" s="326"/>
      <c r="D73" s="279"/>
      <c r="E73" s="280"/>
      <c r="F73" s="281"/>
      <c r="G73" s="282"/>
      <c r="H73" s="283"/>
      <c r="I73" s="284"/>
      <c r="J73" s="285"/>
      <c r="K73" s="282"/>
      <c r="L73" s="286"/>
      <c r="M73" s="287"/>
      <c r="N73" s="288"/>
      <c r="O73" s="282"/>
      <c r="P73" s="283"/>
      <c r="Q73" s="289"/>
      <c r="R73" s="119">
        <v>0</v>
      </c>
      <c r="S73" s="119">
        <f t="shared" si="9"/>
        <v>0</v>
      </c>
      <c r="T73" s="31">
        <f t="shared" si="10"/>
        <v>0</v>
      </c>
      <c r="U73" s="141">
        <f t="shared" si="11"/>
        <v>0</v>
      </c>
      <c r="V73" s="74">
        <f t="shared" si="12"/>
        <v>0</v>
      </c>
      <c r="W73" s="74">
        <f t="shared" si="13"/>
        <v>0</v>
      </c>
      <c r="X73" s="75" t="str">
        <f t="shared" si="14"/>
        <v/>
      </c>
      <c r="Y73" s="76"/>
      <c r="Z73" s="77">
        <f t="shared" si="8"/>
        <v>0</v>
      </c>
      <c r="AA73" s="73">
        <f t="shared" si="15"/>
        <v>0</v>
      </c>
    </row>
    <row r="74" spans="1:27" s="6" customFormat="1" ht="24" customHeight="1" x14ac:dyDescent="0.2">
      <c r="A74" s="200">
        <v>71</v>
      </c>
      <c r="B74" s="278"/>
      <c r="C74" s="326"/>
      <c r="D74" s="279"/>
      <c r="E74" s="280"/>
      <c r="F74" s="281"/>
      <c r="G74" s="282"/>
      <c r="H74" s="283"/>
      <c r="I74" s="284"/>
      <c r="J74" s="285"/>
      <c r="K74" s="282"/>
      <c r="L74" s="286"/>
      <c r="M74" s="287"/>
      <c r="N74" s="288"/>
      <c r="O74" s="282"/>
      <c r="P74" s="283"/>
      <c r="Q74" s="289"/>
      <c r="R74" s="119">
        <v>0</v>
      </c>
      <c r="S74" s="119">
        <f t="shared" si="9"/>
        <v>0</v>
      </c>
      <c r="T74" s="31">
        <f t="shared" si="10"/>
        <v>0</v>
      </c>
      <c r="U74" s="141">
        <f t="shared" si="11"/>
        <v>0</v>
      </c>
      <c r="V74" s="74">
        <f t="shared" si="12"/>
        <v>0</v>
      </c>
      <c r="W74" s="74">
        <f t="shared" si="13"/>
        <v>0</v>
      </c>
      <c r="X74" s="75" t="str">
        <f t="shared" si="14"/>
        <v/>
      </c>
      <c r="Y74" s="76"/>
      <c r="Z74" s="77">
        <f t="shared" si="8"/>
        <v>0</v>
      </c>
      <c r="AA74" s="73">
        <f t="shared" si="15"/>
        <v>0</v>
      </c>
    </row>
    <row r="75" spans="1:27" s="6" customFormat="1" ht="24" customHeight="1" x14ac:dyDescent="0.2">
      <c r="A75" s="200">
        <v>72</v>
      </c>
      <c r="B75" s="278"/>
      <c r="C75" s="326"/>
      <c r="D75" s="279"/>
      <c r="E75" s="280"/>
      <c r="F75" s="281"/>
      <c r="G75" s="282"/>
      <c r="H75" s="283"/>
      <c r="I75" s="284"/>
      <c r="J75" s="285"/>
      <c r="K75" s="282"/>
      <c r="L75" s="286"/>
      <c r="M75" s="287"/>
      <c r="N75" s="288"/>
      <c r="O75" s="282"/>
      <c r="P75" s="283"/>
      <c r="Q75" s="289"/>
      <c r="R75" s="119">
        <v>0</v>
      </c>
      <c r="S75" s="119">
        <f t="shared" si="9"/>
        <v>0</v>
      </c>
      <c r="T75" s="31">
        <f t="shared" si="10"/>
        <v>0</v>
      </c>
      <c r="U75" s="141">
        <f t="shared" si="11"/>
        <v>0</v>
      </c>
      <c r="V75" s="74">
        <f t="shared" si="12"/>
        <v>0</v>
      </c>
      <c r="W75" s="74">
        <f t="shared" si="13"/>
        <v>0</v>
      </c>
      <c r="X75" s="75" t="str">
        <f t="shared" si="14"/>
        <v/>
      </c>
      <c r="Y75" s="76"/>
      <c r="Z75" s="77">
        <f t="shared" si="8"/>
        <v>0</v>
      </c>
      <c r="AA75" s="73">
        <f t="shared" si="15"/>
        <v>0</v>
      </c>
    </row>
    <row r="76" spans="1:27" s="6" customFormat="1" ht="24" customHeight="1" x14ac:dyDescent="0.2">
      <c r="A76" s="200">
        <v>73</v>
      </c>
      <c r="B76" s="278"/>
      <c r="C76" s="326"/>
      <c r="D76" s="279"/>
      <c r="E76" s="280"/>
      <c r="F76" s="281"/>
      <c r="G76" s="282"/>
      <c r="H76" s="283"/>
      <c r="I76" s="284"/>
      <c r="J76" s="285"/>
      <c r="K76" s="282"/>
      <c r="L76" s="286"/>
      <c r="M76" s="287"/>
      <c r="N76" s="288"/>
      <c r="O76" s="282"/>
      <c r="P76" s="283"/>
      <c r="Q76" s="289"/>
      <c r="R76" s="119">
        <v>0</v>
      </c>
      <c r="S76" s="119">
        <f t="shared" si="9"/>
        <v>0</v>
      </c>
      <c r="T76" s="31">
        <f t="shared" si="10"/>
        <v>0</v>
      </c>
      <c r="U76" s="141">
        <f t="shared" si="11"/>
        <v>0</v>
      </c>
      <c r="V76" s="74">
        <f t="shared" si="12"/>
        <v>0</v>
      </c>
      <c r="W76" s="74">
        <f t="shared" si="13"/>
        <v>0</v>
      </c>
      <c r="X76" s="75" t="str">
        <f t="shared" si="14"/>
        <v/>
      </c>
      <c r="Y76" s="76"/>
      <c r="Z76" s="77">
        <f t="shared" si="8"/>
        <v>0</v>
      </c>
      <c r="AA76" s="73">
        <f t="shared" si="15"/>
        <v>0</v>
      </c>
    </row>
    <row r="77" spans="1:27" s="6" customFormat="1" ht="24" customHeight="1" x14ac:dyDescent="0.2">
      <c r="A77" s="200">
        <v>74</v>
      </c>
      <c r="B77" s="278"/>
      <c r="C77" s="326"/>
      <c r="D77" s="279"/>
      <c r="E77" s="280"/>
      <c r="F77" s="281"/>
      <c r="G77" s="282"/>
      <c r="H77" s="283"/>
      <c r="I77" s="284"/>
      <c r="J77" s="285"/>
      <c r="K77" s="282"/>
      <c r="L77" s="286"/>
      <c r="M77" s="287"/>
      <c r="N77" s="288"/>
      <c r="O77" s="282"/>
      <c r="P77" s="283"/>
      <c r="Q77" s="289"/>
      <c r="R77" s="119">
        <v>0</v>
      </c>
      <c r="S77" s="119">
        <f t="shared" si="9"/>
        <v>0</v>
      </c>
      <c r="T77" s="31">
        <f t="shared" si="10"/>
        <v>0</v>
      </c>
      <c r="U77" s="141">
        <f t="shared" si="11"/>
        <v>0</v>
      </c>
      <c r="V77" s="74">
        <f t="shared" si="12"/>
        <v>0</v>
      </c>
      <c r="W77" s="74">
        <f t="shared" si="13"/>
        <v>0</v>
      </c>
      <c r="X77" s="75" t="str">
        <f t="shared" si="14"/>
        <v/>
      </c>
      <c r="Y77" s="76"/>
      <c r="Z77" s="77">
        <f t="shared" si="8"/>
        <v>0</v>
      </c>
      <c r="AA77" s="73">
        <f t="shared" si="15"/>
        <v>0</v>
      </c>
    </row>
    <row r="78" spans="1:27" s="6" customFormat="1" ht="24" customHeight="1" x14ac:dyDescent="0.2">
      <c r="A78" s="200">
        <v>75</v>
      </c>
      <c r="B78" s="278"/>
      <c r="C78" s="326"/>
      <c r="D78" s="279"/>
      <c r="E78" s="280"/>
      <c r="F78" s="281"/>
      <c r="G78" s="282"/>
      <c r="H78" s="283"/>
      <c r="I78" s="284"/>
      <c r="J78" s="285"/>
      <c r="K78" s="282"/>
      <c r="L78" s="286"/>
      <c r="M78" s="287"/>
      <c r="N78" s="288"/>
      <c r="O78" s="282"/>
      <c r="P78" s="283"/>
      <c r="Q78" s="289"/>
      <c r="R78" s="119">
        <v>0</v>
      </c>
      <c r="S78" s="119">
        <f t="shared" si="9"/>
        <v>0</v>
      </c>
      <c r="T78" s="31">
        <f t="shared" si="10"/>
        <v>0</v>
      </c>
      <c r="U78" s="141">
        <f t="shared" si="11"/>
        <v>0</v>
      </c>
      <c r="V78" s="74">
        <f t="shared" si="12"/>
        <v>0</v>
      </c>
      <c r="W78" s="74">
        <f t="shared" si="13"/>
        <v>0</v>
      </c>
      <c r="X78" s="75" t="str">
        <f t="shared" si="14"/>
        <v/>
      </c>
      <c r="Y78" s="76"/>
      <c r="Z78" s="77">
        <f t="shared" si="8"/>
        <v>0</v>
      </c>
      <c r="AA78" s="73">
        <f t="shared" si="15"/>
        <v>0</v>
      </c>
    </row>
    <row r="79" spans="1:27" s="6" customFormat="1" ht="24" customHeight="1" x14ac:dyDescent="0.2">
      <c r="A79" s="200">
        <v>76</v>
      </c>
      <c r="B79" s="278"/>
      <c r="C79" s="326"/>
      <c r="D79" s="279"/>
      <c r="E79" s="280"/>
      <c r="F79" s="281"/>
      <c r="G79" s="282"/>
      <c r="H79" s="283"/>
      <c r="I79" s="284"/>
      <c r="J79" s="285"/>
      <c r="K79" s="282"/>
      <c r="L79" s="286"/>
      <c r="M79" s="287"/>
      <c r="N79" s="288"/>
      <c r="O79" s="282"/>
      <c r="P79" s="283"/>
      <c r="Q79" s="289"/>
      <c r="R79" s="119">
        <v>0</v>
      </c>
      <c r="S79" s="119">
        <f t="shared" si="9"/>
        <v>0</v>
      </c>
      <c r="T79" s="31">
        <f t="shared" si="10"/>
        <v>0</v>
      </c>
      <c r="U79" s="141">
        <f t="shared" si="11"/>
        <v>0</v>
      </c>
      <c r="V79" s="74">
        <f t="shared" si="12"/>
        <v>0</v>
      </c>
      <c r="W79" s="74">
        <f t="shared" si="13"/>
        <v>0</v>
      </c>
      <c r="X79" s="75" t="str">
        <f t="shared" si="14"/>
        <v/>
      </c>
      <c r="Y79" s="76"/>
      <c r="Z79" s="77">
        <f t="shared" si="8"/>
        <v>0</v>
      </c>
      <c r="AA79" s="73">
        <f t="shared" si="15"/>
        <v>0</v>
      </c>
    </row>
    <row r="80" spans="1:27" s="6" customFormat="1" ht="24" customHeight="1" x14ac:dyDescent="0.2">
      <c r="A80" s="200">
        <v>77</v>
      </c>
      <c r="B80" s="278"/>
      <c r="C80" s="326"/>
      <c r="D80" s="279"/>
      <c r="E80" s="280"/>
      <c r="F80" s="281"/>
      <c r="G80" s="282"/>
      <c r="H80" s="283"/>
      <c r="I80" s="284"/>
      <c r="J80" s="285"/>
      <c r="K80" s="282"/>
      <c r="L80" s="286"/>
      <c r="M80" s="287"/>
      <c r="N80" s="288"/>
      <c r="O80" s="282"/>
      <c r="P80" s="283"/>
      <c r="Q80" s="289"/>
      <c r="R80" s="119">
        <v>0</v>
      </c>
      <c r="S80" s="119">
        <f t="shared" si="9"/>
        <v>0</v>
      </c>
      <c r="T80" s="31">
        <f t="shared" si="10"/>
        <v>0</v>
      </c>
      <c r="U80" s="141">
        <f t="shared" si="11"/>
        <v>0</v>
      </c>
      <c r="V80" s="74">
        <f t="shared" si="12"/>
        <v>0</v>
      </c>
      <c r="W80" s="74">
        <f t="shared" si="13"/>
        <v>0</v>
      </c>
      <c r="X80" s="75" t="str">
        <f t="shared" si="14"/>
        <v/>
      </c>
      <c r="Y80" s="76"/>
      <c r="Z80" s="77">
        <f t="shared" si="8"/>
        <v>0</v>
      </c>
      <c r="AA80" s="73">
        <f t="shared" si="15"/>
        <v>0</v>
      </c>
    </row>
    <row r="81" spans="1:27" s="6" customFormat="1" ht="24" customHeight="1" x14ac:dyDescent="0.2">
      <c r="A81" s="200">
        <v>78</v>
      </c>
      <c r="B81" s="278"/>
      <c r="C81" s="326"/>
      <c r="D81" s="279"/>
      <c r="E81" s="280"/>
      <c r="F81" s="281"/>
      <c r="G81" s="282"/>
      <c r="H81" s="283"/>
      <c r="I81" s="284"/>
      <c r="J81" s="285"/>
      <c r="K81" s="282"/>
      <c r="L81" s="286"/>
      <c r="M81" s="287"/>
      <c r="N81" s="288"/>
      <c r="O81" s="282"/>
      <c r="P81" s="283"/>
      <c r="Q81" s="289"/>
      <c r="R81" s="119">
        <v>0</v>
      </c>
      <c r="S81" s="119">
        <f t="shared" si="9"/>
        <v>0</v>
      </c>
      <c r="T81" s="31">
        <f t="shared" si="10"/>
        <v>0</v>
      </c>
      <c r="U81" s="141">
        <f t="shared" si="11"/>
        <v>0</v>
      </c>
      <c r="V81" s="74">
        <f t="shared" si="12"/>
        <v>0</v>
      </c>
      <c r="W81" s="74">
        <f t="shared" si="13"/>
        <v>0</v>
      </c>
      <c r="X81" s="75" t="str">
        <f t="shared" si="14"/>
        <v/>
      </c>
      <c r="Y81" s="76"/>
      <c r="Z81" s="77">
        <f t="shared" si="8"/>
        <v>0</v>
      </c>
      <c r="AA81" s="73">
        <f t="shared" si="15"/>
        <v>0</v>
      </c>
    </row>
    <row r="82" spans="1:27" s="6" customFormat="1" ht="24" customHeight="1" x14ac:dyDescent="0.2">
      <c r="A82" s="200">
        <v>79</v>
      </c>
      <c r="B82" s="278"/>
      <c r="C82" s="326"/>
      <c r="D82" s="279"/>
      <c r="E82" s="280"/>
      <c r="F82" s="281"/>
      <c r="G82" s="282"/>
      <c r="H82" s="283"/>
      <c r="I82" s="284"/>
      <c r="J82" s="285"/>
      <c r="K82" s="282"/>
      <c r="L82" s="286"/>
      <c r="M82" s="287"/>
      <c r="N82" s="288"/>
      <c r="O82" s="282"/>
      <c r="P82" s="283"/>
      <c r="Q82" s="289"/>
      <c r="R82" s="119">
        <v>0</v>
      </c>
      <c r="S82" s="119">
        <f t="shared" si="9"/>
        <v>0</v>
      </c>
      <c r="T82" s="31">
        <f t="shared" si="10"/>
        <v>0</v>
      </c>
      <c r="U82" s="141">
        <f t="shared" si="11"/>
        <v>0</v>
      </c>
      <c r="V82" s="74">
        <f t="shared" si="12"/>
        <v>0</v>
      </c>
      <c r="W82" s="74">
        <f t="shared" si="13"/>
        <v>0</v>
      </c>
      <c r="X82" s="75" t="str">
        <f t="shared" si="14"/>
        <v/>
      </c>
      <c r="Y82" s="76"/>
      <c r="Z82" s="77">
        <f t="shared" si="8"/>
        <v>0</v>
      </c>
      <c r="AA82" s="73">
        <f t="shared" si="15"/>
        <v>0</v>
      </c>
    </row>
    <row r="83" spans="1:27" s="6" customFormat="1" ht="24" customHeight="1" x14ac:dyDescent="0.2">
      <c r="A83" s="200">
        <v>80</v>
      </c>
      <c r="B83" s="278"/>
      <c r="C83" s="326"/>
      <c r="D83" s="279"/>
      <c r="E83" s="280"/>
      <c r="F83" s="281"/>
      <c r="G83" s="282"/>
      <c r="H83" s="283"/>
      <c r="I83" s="284"/>
      <c r="J83" s="285"/>
      <c r="K83" s="282"/>
      <c r="L83" s="286"/>
      <c r="M83" s="287"/>
      <c r="N83" s="288"/>
      <c r="O83" s="282"/>
      <c r="P83" s="283"/>
      <c r="Q83" s="289"/>
      <c r="R83" s="119">
        <v>0</v>
      </c>
      <c r="S83" s="119">
        <f t="shared" si="9"/>
        <v>0</v>
      </c>
      <c r="T83" s="31">
        <f t="shared" si="10"/>
        <v>0</v>
      </c>
      <c r="U83" s="141">
        <f t="shared" si="11"/>
        <v>0</v>
      </c>
      <c r="V83" s="74">
        <f t="shared" si="12"/>
        <v>0</v>
      </c>
      <c r="W83" s="74">
        <f t="shared" si="13"/>
        <v>0</v>
      </c>
      <c r="X83" s="75" t="str">
        <f t="shared" si="14"/>
        <v/>
      </c>
      <c r="Y83" s="76"/>
      <c r="Z83" s="77">
        <f t="shared" si="8"/>
        <v>0</v>
      </c>
      <c r="AA83" s="73">
        <f t="shared" si="15"/>
        <v>0</v>
      </c>
    </row>
    <row r="84" spans="1:27" s="6" customFormat="1" ht="24" customHeight="1" x14ac:dyDescent="0.2">
      <c r="A84" s="200">
        <v>81</v>
      </c>
      <c r="B84" s="278"/>
      <c r="C84" s="326"/>
      <c r="D84" s="279"/>
      <c r="E84" s="280"/>
      <c r="F84" s="281"/>
      <c r="G84" s="282"/>
      <c r="H84" s="283"/>
      <c r="I84" s="284"/>
      <c r="J84" s="285"/>
      <c r="K84" s="282"/>
      <c r="L84" s="286"/>
      <c r="M84" s="287"/>
      <c r="N84" s="288"/>
      <c r="O84" s="282"/>
      <c r="P84" s="283"/>
      <c r="Q84" s="289"/>
      <c r="R84" s="119">
        <v>0</v>
      </c>
      <c r="S84" s="119">
        <f t="shared" si="9"/>
        <v>0</v>
      </c>
      <c r="T84" s="31">
        <f t="shared" si="10"/>
        <v>0</v>
      </c>
      <c r="U84" s="141">
        <f t="shared" si="11"/>
        <v>0</v>
      </c>
      <c r="V84" s="74">
        <f t="shared" si="12"/>
        <v>0</v>
      </c>
      <c r="W84" s="74">
        <f t="shared" si="13"/>
        <v>0</v>
      </c>
      <c r="X84" s="75" t="str">
        <f t="shared" si="14"/>
        <v/>
      </c>
      <c r="Y84" s="76"/>
      <c r="Z84" s="77">
        <f t="shared" si="8"/>
        <v>0</v>
      </c>
      <c r="AA84" s="73">
        <f t="shared" si="15"/>
        <v>0</v>
      </c>
    </row>
    <row r="85" spans="1:27" s="6" customFormat="1" ht="24" customHeight="1" x14ac:dyDescent="0.2">
      <c r="A85" s="200">
        <v>82</v>
      </c>
      <c r="B85" s="278"/>
      <c r="C85" s="326"/>
      <c r="D85" s="279"/>
      <c r="E85" s="280"/>
      <c r="F85" s="281"/>
      <c r="G85" s="282"/>
      <c r="H85" s="283"/>
      <c r="I85" s="284"/>
      <c r="J85" s="285"/>
      <c r="K85" s="282"/>
      <c r="L85" s="286"/>
      <c r="M85" s="287"/>
      <c r="N85" s="288"/>
      <c r="O85" s="282"/>
      <c r="P85" s="283"/>
      <c r="Q85" s="289"/>
      <c r="R85" s="119">
        <v>0</v>
      </c>
      <c r="S85" s="119">
        <f t="shared" si="9"/>
        <v>0</v>
      </c>
      <c r="T85" s="31">
        <f t="shared" si="10"/>
        <v>0</v>
      </c>
      <c r="U85" s="141">
        <f t="shared" si="11"/>
        <v>0</v>
      </c>
      <c r="V85" s="74">
        <f t="shared" si="12"/>
        <v>0</v>
      </c>
      <c r="W85" s="74">
        <f t="shared" si="13"/>
        <v>0</v>
      </c>
      <c r="X85" s="75" t="str">
        <f t="shared" si="14"/>
        <v/>
      </c>
      <c r="Y85" s="76"/>
      <c r="Z85" s="77">
        <f t="shared" si="8"/>
        <v>0</v>
      </c>
      <c r="AA85" s="73">
        <f t="shared" si="15"/>
        <v>0</v>
      </c>
    </row>
    <row r="86" spans="1:27" s="6" customFormat="1" ht="24" customHeight="1" x14ac:dyDescent="0.2">
      <c r="A86" s="200">
        <v>83</v>
      </c>
      <c r="B86" s="278"/>
      <c r="C86" s="326"/>
      <c r="D86" s="279"/>
      <c r="E86" s="280"/>
      <c r="F86" s="281"/>
      <c r="G86" s="282"/>
      <c r="H86" s="283"/>
      <c r="I86" s="284"/>
      <c r="J86" s="285"/>
      <c r="K86" s="282"/>
      <c r="L86" s="286"/>
      <c r="M86" s="287"/>
      <c r="N86" s="288"/>
      <c r="O86" s="282"/>
      <c r="P86" s="283"/>
      <c r="Q86" s="289"/>
      <c r="R86" s="119">
        <v>0</v>
      </c>
      <c r="S86" s="119">
        <f t="shared" si="9"/>
        <v>0</v>
      </c>
      <c r="T86" s="31">
        <f t="shared" si="10"/>
        <v>0</v>
      </c>
      <c r="U86" s="141">
        <f t="shared" si="11"/>
        <v>0</v>
      </c>
      <c r="V86" s="74">
        <f t="shared" si="12"/>
        <v>0</v>
      </c>
      <c r="W86" s="74">
        <f t="shared" si="13"/>
        <v>0</v>
      </c>
      <c r="X86" s="75" t="str">
        <f t="shared" si="14"/>
        <v/>
      </c>
      <c r="Y86" s="76"/>
      <c r="Z86" s="77">
        <f t="shared" si="8"/>
        <v>0</v>
      </c>
      <c r="AA86" s="73">
        <f t="shared" si="15"/>
        <v>0</v>
      </c>
    </row>
    <row r="87" spans="1:27" s="6" customFormat="1" ht="24" customHeight="1" x14ac:dyDescent="0.2">
      <c r="A87" s="200">
        <v>84</v>
      </c>
      <c r="B87" s="278"/>
      <c r="C87" s="326"/>
      <c r="D87" s="279"/>
      <c r="E87" s="280"/>
      <c r="F87" s="281"/>
      <c r="G87" s="282"/>
      <c r="H87" s="283"/>
      <c r="I87" s="284"/>
      <c r="J87" s="285"/>
      <c r="K87" s="282"/>
      <c r="L87" s="286"/>
      <c r="M87" s="287"/>
      <c r="N87" s="288"/>
      <c r="O87" s="282"/>
      <c r="P87" s="283"/>
      <c r="Q87" s="289"/>
      <c r="R87" s="119">
        <v>0</v>
      </c>
      <c r="S87" s="119">
        <f t="shared" si="9"/>
        <v>0</v>
      </c>
      <c r="T87" s="31">
        <f t="shared" si="10"/>
        <v>0</v>
      </c>
      <c r="U87" s="141">
        <f t="shared" si="11"/>
        <v>0</v>
      </c>
      <c r="V87" s="74">
        <f t="shared" si="12"/>
        <v>0</v>
      </c>
      <c r="W87" s="74">
        <f t="shared" si="13"/>
        <v>0</v>
      </c>
      <c r="X87" s="75" t="str">
        <f t="shared" si="14"/>
        <v/>
      </c>
      <c r="Y87" s="76"/>
      <c r="Z87" s="77">
        <f t="shared" si="8"/>
        <v>0</v>
      </c>
      <c r="AA87" s="73">
        <f t="shared" si="15"/>
        <v>0</v>
      </c>
    </row>
    <row r="88" spans="1:27" s="6" customFormat="1" ht="24" customHeight="1" x14ac:dyDescent="0.2">
      <c r="A88" s="200">
        <v>85</v>
      </c>
      <c r="B88" s="278"/>
      <c r="C88" s="326"/>
      <c r="D88" s="279"/>
      <c r="E88" s="280"/>
      <c r="F88" s="281"/>
      <c r="G88" s="282"/>
      <c r="H88" s="283"/>
      <c r="I88" s="284"/>
      <c r="J88" s="285"/>
      <c r="K88" s="282"/>
      <c r="L88" s="286"/>
      <c r="M88" s="287"/>
      <c r="N88" s="288"/>
      <c r="O88" s="282"/>
      <c r="P88" s="283"/>
      <c r="Q88" s="289"/>
      <c r="R88" s="119">
        <v>0</v>
      </c>
      <c r="S88" s="119">
        <f t="shared" si="9"/>
        <v>0</v>
      </c>
      <c r="T88" s="31">
        <f t="shared" si="10"/>
        <v>0</v>
      </c>
      <c r="U88" s="141">
        <f t="shared" si="11"/>
        <v>0</v>
      </c>
      <c r="V88" s="74">
        <f t="shared" si="12"/>
        <v>0</v>
      </c>
      <c r="W88" s="74">
        <f t="shared" si="13"/>
        <v>0</v>
      </c>
      <c r="X88" s="75" t="str">
        <f t="shared" si="14"/>
        <v/>
      </c>
      <c r="Y88" s="76"/>
      <c r="Z88" s="77">
        <f t="shared" si="8"/>
        <v>0</v>
      </c>
      <c r="AA88" s="73">
        <f t="shared" si="15"/>
        <v>0</v>
      </c>
    </row>
    <row r="89" spans="1:27" s="6" customFormat="1" ht="24" customHeight="1" x14ac:dyDescent="0.2">
      <c r="A89" s="200">
        <v>86</v>
      </c>
      <c r="B89" s="278"/>
      <c r="C89" s="326"/>
      <c r="D89" s="279"/>
      <c r="E89" s="280"/>
      <c r="F89" s="281"/>
      <c r="G89" s="282"/>
      <c r="H89" s="283"/>
      <c r="I89" s="284"/>
      <c r="J89" s="285"/>
      <c r="K89" s="282"/>
      <c r="L89" s="286"/>
      <c r="M89" s="287"/>
      <c r="N89" s="288"/>
      <c r="O89" s="282"/>
      <c r="P89" s="283"/>
      <c r="Q89" s="289"/>
      <c r="R89" s="119">
        <v>0</v>
      </c>
      <c r="S89" s="119">
        <f t="shared" si="9"/>
        <v>0</v>
      </c>
      <c r="T89" s="31">
        <f t="shared" si="10"/>
        <v>0</v>
      </c>
      <c r="U89" s="141">
        <f t="shared" si="11"/>
        <v>0</v>
      </c>
      <c r="V89" s="74">
        <f t="shared" si="12"/>
        <v>0</v>
      </c>
      <c r="W89" s="74">
        <f t="shared" si="13"/>
        <v>0</v>
      </c>
      <c r="X89" s="75" t="str">
        <f t="shared" si="14"/>
        <v/>
      </c>
      <c r="Y89" s="76"/>
      <c r="Z89" s="77">
        <f t="shared" si="8"/>
        <v>0</v>
      </c>
      <c r="AA89" s="73">
        <f t="shared" si="15"/>
        <v>0</v>
      </c>
    </row>
    <row r="90" spans="1:27" s="6" customFormat="1" ht="24" customHeight="1" x14ac:dyDescent="0.2">
      <c r="A90" s="200">
        <v>87</v>
      </c>
      <c r="B90" s="278"/>
      <c r="C90" s="326"/>
      <c r="D90" s="279"/>
      <c r="E90" s="280"/>
      <c r="F90" s="281"/>
      <c r="G90" s="282"/>
      <c r="H90" s="283"/>
      <c r="I90" s="284"/>
      <c r="J90" s="285"/>
      <c r="K90" s="282"/>
      <c r="L90" s="286"/>
      <c r="M90" s="287"/>
      <c r="N90" s="288"/>
      <c r="O90" s="282"/>
      <c r="P90" s="283"/>
      <c r="Q90" s="289"/>
      <c r="R90" s="119">
        <v>0</v>
      </c>
      <c r="S90" s="119">
        <f t="shared" si="9"/>
        <v>0</v>
      </c>
      <c r="T90" s="31">
        <f t="shared" si="10"/>
        <v>0</v>
      </c>
      <c r="U90" s="141">
        <f t="shared" si="11"/>
        <v>0</v>
      </c>
      <c r="V90" s="74">
        <f t="shared" si="12"/>
        <v>0</v>
      </c>
      <c r="W90" s="74">
        <f t="shared" si="13"/>
        <v>0</v>
      </c>
      <c r="X90" s="75" t="str">
        <f t="shared" si="14"/>
        <v/>
      </c>
      <c r="Y90" s="76"/>
      <c r="Z90" s="77">
        <f t="shared" si="8"/>
        <v>0</v>
      </c>
      <c r="AA90" s="73">
        <f t="shared" si="15"/>
        <v>0</v>
      </c>
    </row>
    <row r="91" spans="1:27" s="6" customFormat="1" ht="24" customHeight="1" x14ac:dyDescent="0.2">
      <c r="A91" s="200">
        <v>88</v>
      </c>
      <c r="B91" s="278"/>
      <c r="C91" s="326"/>
      <c r="D91" s="279"/>
      <c r="E91" s="280"/>
      <c r="F91" s="281"/>
      <c r="G91" s="282"/>
      <c r="H91" s="283"/>
      <c r="I91" s="284"/>
      <c r="J91" s="285"/>
      <c r="K91" s="282"/>
      <c r="L91" s="286"/>
      <c r="M91" s="287"/>
      <c r="N91" s="288"/>
      <c r="O91" s="282"/>
      <c r="P91" s="283"/>
      <c r="Q91" s="289"/>
      <c r="R91" s="119">
        <v>0</v>
      </c>
      <c r="S91" s="119">
        <f t="shared" si="9"/>
        <v>0</v>
      </c>
      <c r="T91" s="31">
        <f t="shared" si="10"/>
        <v>0</v>
      </c>
      <c r="U91" s="141">
        <f t="shared" si="11"/>
        <v>0</v>
      </c>
      <c r="V91" s="74">
        <f t="shared" si="12"/>
        <v>0</v>
      </c>
      <c r="W91" s="74">
        <f t="shared" si="13"/>
        <v>0</v>
      </c>
      <c r="X91" s="75" t="str">
        <f t="shared" si="14"/>
        <v/>
      </c>
      <c r="Y91" s="76"/>
      <c r="Z91" s="77">
        <f t="shared" si="8"/>
        <v>0</v>
      </c>
      <c r="AA91" s="73">
        <f t="shared" si="15"/>
        <v>0</v>
      </c>
    </row>
    <row r="92" spans="1:27" s="6" customFormat="1" ht="24" customHeight="1" x14ac:dyDescent="0.2">
      <c r="A92" s="200">
        <v>89</v>
      </c>
      <c r="B92" s="278"/>
      <c r="C92" s="326"/>
      <c r="D92" s="279"/>
      <c r="E92" s="280"/>
      <c r="F92" s="281"/>
      <c r="G92" s="282"/>
      <c r="H92" s="283"/>
      <c r="I92" s="284"/>
      <c r="J92" s="285"/>
      <c r="K92" s="282"/>
      <c r="L92" s="286"/>
      <c r="M92" s="287"/>
      <c r="N92" s="288"/>
      <c r="O92" s="282"/>
      <c r="P92" s="283"/>
      <c r="Q92" s="289"/>
      <c r="R92" s="119">
        <v>0</v>
      </c>
      <c r="S92" s="119">
        <f t="shared" si="9"/>
        <v>0</v>
      </c>
      <c r="T92" s="31">
        <f t="shared" si="10"/>
        <v>0</v>
      </c>
      <c r="U92" s="141">
        <f t="shared" si="11"/>
        <v>0</v>
      </c>
      <c r="V92" s="74">
        <f t="shared" si="12"/>
        <v>0</v>
      </c>
      <c r="W92" s="74">
        <f t="shared" si="13"/>
        <v>0</v>
      </c>
      <c r="X92" s="75" t="str">
        <f t="shared" si="14"/>
        <v/>
      </c>
      <c r="Y92" s="76"/>
      <c r="Z92" s="77">
        <f t="shared" si="8"/>
        <v>0</v>
      </c>
      <c r="AA92" s="73">
        <f t="shared" si="15"/>
        <v>0</v>
      </c>
    </row>
    <row r="93" spans="1:27" s="6" customFormat="1" ht="24" customHeight="1" x14ac:dyDescent="0.2">
      <c r="A93" s="200">
        <v>90</v>
      </c>
      <c r="B93" s="278"/>
      <c r="C93" s="326"/>
      <c r="D93" s="279"/>
      <c r="E93" s="280"/>
      <c r="F93" s="281"/>
      <c r="G93" s="282"/>
      <c r="H93" s="283"/>
      <c r="I93" s="284"/>
      <c r="J93" s="285"/>
      <c r="K93" s="282"/>
      <c r="L93" s="286"/>
      <c r="M93" s="287"/>
      <c r="N93" s="288"/>
      <c r="O93" s="282"/>
      <c r="P93" s="283"/>
      <c r="Q93" s="289"/>
      <c r="R93" s="119">
        <v>0</v>
      </c>
      <c r="S93" s="119">
        <f t="shared" si="9"/>
        <v>0</v>
      </c>
      <c r="T93" s="31">
        <f t="shared" si="10"/>
        <v>0</v>
      </c>
      <c r="U93" s="141">
        <f t="shared" si="11"/>
        <v>0</v>
      </c>
      <c r="V93" s="74">
        <f t="shared" si="12"/>
        <v>0</v>
      </c>
      <c r="W93" s="74">
        <f t="shared" si="13"/>
        <v>0</v>
      </c>
      <c r="X93" s="75" t="str">
        <f t="shared" si="14"/>
        <v/>
      </c>
      <c r="Y93" s="76"/>
      <c r="Z93" s="77">
        <f t="shared" si="8"/>
        <v>0</v>
      </c>
      <c r="AA93" s="73">
        <f t="shared" si="15"/>
        <v>0</v>
      </c>
    </row>
    <row r="94" spans="1:27" s="6" customFormat="1" ht="24" customHeight="1" x14ac:dyDescent="0.2">
      <c r="A94" s="200">
        <v>91</v>
      </c>
      <c r="B94" s="278"/>
      <c r="C94" s="326"/>
      <c r="D94" s="279"/>
      <c r="E94" s="280"/>
      <c r="F94" s="281"/>
      <c r="G94" s="282"/>
      <c r="H94" s="283"/>
      <c r="I94" s="284"/>
      <c r="J94" s="285"/>
      <c r="K94" s="282"/>
      <c r="L94" s="286"/>
      <c r="M94" s="287"/>
      <c r="N94" s="288"/>
      <c r="O94" s="282"/>
      <c r="P94" s="283"/>
      <c r="Q94" s="289"/>
      <c r="R94" s="119">
        <v>0</v>
      </c>
      <c r="S94" s="119">
        <f t="shared" si="9"/>
        <v>0</v>
      </c>
      <c r="T94" s="31">
        <f t="shared" si="10"/>
        <v>0</v>
      </c>
      <c r="U94" s="141">
        <f t="shared" si="11"/>
        <v>0</v>
      </c>
      <c r="V94" s="74">
        <f t="shared" si="12"/>
        <v>0</v>
      </c>
      <c r="W94" s="74">
        <f t="shared" si="13"/>
        <v>0</v>
      </c>
      <c r="X94" s="75" t="str">
        <f t="shared" si="14"/>
        <v/>
      </c>
      <c r="Y94" s="76"/>
      <c r="Z94" s="77">
        <f t="shared" si="8"/>
        <v>0</v>
      </c>
      <c r="AA94" s="73">
        <f t="shared" si="15"/>
        <v>0</v>
      </c>
    </row>
    <row r="95" spans="1:27" s="6" customFormat="1" ht="24" customHeight="1" x14ac:dyDescent="0.2">
      <c r="A95" s="200">
        <v>92</v>
      </c>
      <c r="B95" s="278"/>
      <c r="C95" s="326"/>
      <c r="D95" s="279"/>
      <c r="E95" s="280"/>
      <c r="F95" s="281"/>
      <c r="G95" s="282"/>
      <c r="H95" s="283"/>
      <c r="I95" s="284"/>
      <c r="J95" s="285"/>
      <c r="K95" s="282"/>
      <c r="L95" s="286"/>
      <c r="M95" s="287"/>
      <c r="N95" s="288"/>
      <c r="O95" s="282"/>
      <c r="P95" s="283"/>
      <c r="Q95" s="289"/>
      <c r="R95" s="119">
        <v>0</v>
      </c>
      <c r="S95" s="119">
        <f t="shared" si="9"/>
        <v>0</v>
      </c>
      <c r="T95" s="31">
        <f t="shared" si="10"/>
        <v>0</v>
      </c>
      <c r="U95" s="141">
        <f t="shared" si="11"/>
        <v>0</v>
      </c>
      <c r="V95" s="74">
        <f t="shared" si="12"/>
        <v>0</v>
      </c>
      <c r="W95" s="74">
        <f t="shared" si="13"/>
        <v>0</v>
      </c>
      <c r="X95" s="75" t="str">
        <f t="shared" si="14"/>
        <v/>
      </c>
      <c r="Y95" s="76"/>
      <c r="Z95" s="77">
        <f t="shared" si="8"/>
        <v>0</v>
      </c>
      <c r="AA95" s="73">
        <f t="shared" si="15"/>
        <v>0</v>
      </c>
    </row>
    <row r="96" spans="1:27" s="6" customFormat="1" ht="24" customHeight="1" x14ac:dyDescent="0.2">
      <c r="A96" s="200">
        <v>93</v>
      </c>
      <c r="B96" s="278"/>
      <c r="C96" s="326"/>
      <c r="D96" s="279"/>
      <c r="E96" s="280"/>
      <c r="F96" s="281"/>
      <c r="G96" s="282"/>
      <c r="H96" s="283"/>
      <c r="I96" s="284"/>
      <c r="J96" s="285"/>
      <c r="K96" s="282"/>
      <c r="L96" s="286"/>
      <c r="M96" s="287"/>
      <c r="N96" s="288"/>
      <c r="O96" s="282"/>
      <c r="P96" s="283"/>
      <c r="Q96" s="289"/>
      <c r="R96" s="119">
        <v>0</v>
      </c>
      <c r="S96" s="119">
        <f t="shared" si="9"/>
        <v>0</v>
      </c>
      <c r="T96" s="31">
        <f t="shared" si="10"/>
        <v>0</v>
      </c>
      <c r="U96" s="141">
        <f t="shared" si="11"/>
        <v>0</v>
      </c>
      <c r="V96" s="74">
        <f t="shared" si="12"/>
        <v>0</v>
      </c>
      <c r="W96" s="74">
        <f t="shared" si="13"/>
        <v>0</v>
      </c>
      <c r="X96" s="75" t="str">
        <f t="shared" si="14"/>
        <v/>
      </c>
      <c r="Y96" s="76"/>
      <c r="Z96" s="77">
        <f t="shared" si="8"/>
        <v>0</v>
      </c>
      <c r="AA96" s="73">
        <f t="shared" si="15"/>
        <v>0</v>
      </c>
    </row>
    <row r="97" spans="1:27" s="6" customFormat="1" ht="24" customHeight="1" x14ac:dyDescent="0.2">
      <c r="A97" s="200">
        <v>94</v>
      </c>
      <c r="B97" s="278"/>
      <c r="C97" s="326"/>
      <c r="D97" s="279"/>
      <c r="E97" s="280"/>
      <c r="F97" s="281"/>
      <c r="G97" s="282"/>
      <c r="H97" s="283"/>
      <c r="I97" s="284"/>
      <c r="J97" s="285"/>
      <c r="K97" s="282"/>
      <c r="L97" s="286"/>
      <c r="M97" s="287"/>
      <c r="N97" s="288"/>
      <c r="O97" s="282"/>
      <c r="P97" s="283"/>
      <c r="Q97" s="289"/>
      <c r="R97" s="119">
        <v>0</v>
      </c>
      <c r="S97" s="119">
        <f t="shared" si="9"/>
        <v>0</v>
      </c>
      <c r="T97" s="31">
        <f t="shared" si="10"/>
        <v>0</v>
      </c>
      <c r="U97" s="141">
        <f t="shared" si="11"/>
        <v>0</v>
      </c>
      <c r="V97" s="74">
        <f t="shared" si="12"/>
        <v>0</v>
      </c>
      <c r="W97" s="74">
        <f t="shared" si="13"/>
        <v>0</v>
      </c>
      <c r="X97" s="75" t="str">
        <f t="shared" si="14"/>
        <v/>
      </c>
      <c r="Y97" s="76"/>
      <c r="Z97" s="77">
        <f t="shared" si="8"/>
        <v>0</v>
      </c>
      <c r="AA97" s="73">
        <f t="shared" si="15"/>
        <v>0</v>
      </c>
    </row>
    <row r="98" spans="1:27" s="6" customFormat="1" ht="24" customHeight="1" x14ac:dyDescent="0.2">
      <c r="A98" s="200">
        <v>95</v>
      </c>
      <c r="B98" s="278"/>
      <c r="C98" s="326"/>
      <c r="D98" s="279"/>
      <c r="E98" s="280"/>
      <c r="F98" s="281"/>
      <c r="G98" s="282"/>
      <c r="H98" s="283"/>
      <c r="I98" s="284"/>
      <c r="J98" s="285"/>
      <c r="K98" s="282"/>
      <c r="L98" s="286"/>
      <c r="M98" s="287"/>
      <c r="N98" s="288"/>
      <c r="O98" s="282"/>
      <c r="P98" s="283"/>
      <c r="Q98" s="289"/>
      <c r="R98" s="119">
        <v>0</v>
      </c>
      <c r="S98" s="119">
        <f t="shared" si="9"/>
        <v>0</v>
      </c>
      <c r="T98" s="31">
        <f t="shared" si="10"/>
        <v>0</v>
      </c>
      <c r="U98" s="141">
        <f t="shared" si="11"/>
        <v>0</v>
      </c>
      <c r="V98" s="74">
        <f t="shared" si="12"/>
        <v>0</v>
      </c>
      <c r="W98" s="74">
        <f t="shared" si="13"/>
        <v>0</v>
      </c>
      <c r="X98" s="75" t="str">
        <f t="shared" si="14"/>
        <v/>
      </c>
      <c r="Y98" s="76"/>
      <c r="Z98" s="77">
        <f t="shared" si="8"/>
        <v>0</v>
      </c>
      <c r="AA98" s="73">
        <f t="shared" si="15"/>
        <v>0</v>
      </c>
    </row>
    <row r="99" spans="1:27" s="6" customFormat="1" ht="24" customHeight="1" x14ac:dyDescent="0.2">
      <c r="A99" s="200">
        <v>96</v>
      </c>
      <c r="B99" s="278"/>
      <c r="C99" s="326"/>
      <c r="D99" s="279"/>
      <c r="E99" s="280"/>
      <c r="F99" s="281"/>
      <c r="G99" s="282"/>
      <c r="H99" s="283"/>
      <c r="I99" s="284"/>
      <c r="J99" s="285"/>
      <c r="K99" s="282"/>
      <c r="L99" s="286"/>
      <c r="M99" s="287"/>
      <c r="N99" s="288"/>
      <c r="O99" s="282"/>
      <c r="P99" s="283"/>
      <c r="Q99" s="289"/>
      <c r="R99" s="119">
        <v>0</v>
      </c>
      <c r="S99" s="119">
        <f t="shared" si="9"/>
        <v>0</v>
      </c>
      <c r="T99" s="31">
        <f t="shared" si="10"/>
        <v>0</v>
      </c>
      <c r="U99" s="141">
        <f t="shared" si="11"/>
        <v>0</v>
      </c>
      <c r="V99" s="74">
        <f t="shared" si="12"/>
        <v>0</v>
      </c>
      <c r="W99" s="74">
        <f t="shared" si="13"/>
        <v>0</v>
      </c>
      <c r="X99" s="75" t="str">
        <f t="shared" si="14"/>
        <v/>
      </c>
      <c r="Y99" s="76"/>
      <c r="Z99" s="77">
        <f t="shared" si="8"/>
        <v>0</v>
      </c>
      <c r="AA99" s="73">
        <f t="shared" si="15"/>
        <v>0</v>
      </c>
    </row>
    <row r="100" spans="1:27" s="6" customFormat="1" ht="24" customHeight="1" x14ac:dyDescent="0.2">
      <c r="A100" s="200">
        <v>97</v>
      </c>
      <c r="B100" s="278"/>
      <c r="C100" s="326"/>
      <c r="D100" s="279"/>
      <c r="E100" s="280"/>
      <c r="F100" s="281"/>
      <c r="G100" s="282"/>
      <c r="H100" s="283"/>
      <c r="I100" s="284"/>
      <c r="J100" s="285"/>
      <c r="K100" s="282"/>
      <c r="L100" s="286"/>
      <c r="M100" s="287"/>
      <c r="N100" s="288"/>
      <c r="O100" s="282"/>
      <c r="P100" s="283"/>
      <c r="Q100" s="289"/>
      <c r="R100" s="119">
        <v>0</v>
      </c>
      <c r="S100" s="119">
        <f t="shared" si="9"/>
        <v>0</v>
      </c>
      <c r="T100" s="31">
        <f t="shared" si="10"/>
        <v>0</v>
      </c>
      <c r="U100" s="141">
        <f t="shared" si="11"/>
        <v>0</v>
      </c>
      <c r="V100" s="74">
        <f t="shared" si="12"/>
        <v>0</v>
      </c>
      <c r="W100" s="74">
        <f t="shared" si="13"/>
        <v>0</v>
      </c>
      <c r="X100" s="75" t="str">
        <f t="shared" si="14"/>
        <v/>
      </c>
      <c r="Y100" s="76"/>
      <c r="Z100" s="77">
        <f t="shared" si="8"/>
        <v>0</v>
      </c>
      <c r="AA100" s="73">
        <f t="shared" si="15"/>
        <v>0</v>
      </c>
    </row>
    <row r="101" spans="1:27" s="6" customFormat="1" ht="24" customHeight="1" x14ac:dyDescent="0.2">
      <c r="A101" s="200">
        <v>98</v>
      </c>
      <c r="B101" s="278"/>
      <c r="C101" s="326"/>
      <c r="D101" s="279"/>
      <c r="E101" s="280"/>
      <c r="F101" s="281"/>
      <c r="G101" s="282"/>
      <c r="H101" s="283"/>
      <c r="I101" s="284"/>
      <c r="J101" s="285"/>
      <c r="K101" s="282"/>
      <c r="L101" s="286"/>
      <c r="M101" s="287"/>
      <c r="N101" s="288"/>
      <c r="O101" s="282"/>
      <c r="P101" s="283"/>
      <c r="Q101" s="289"/>
      <c r="R101" s="119">
        <v>0</v>
      </c>
      <c r="S101" s="119">
        <f t="shared" si="9"/>
        <v>0</v>
      </c>
      <c r="T101" s="31">
        <f t="shared" si="10"/>
        <v>0</v>
      </c>
      <c r="U101" s="141">
        <f t="shared" si="11"/>
        <v>0</v>
      </c>
      <c r="V101" s="74">
        <f t="shared" si="12"/>
        <v>0</v>
      </c>
      <c r="W101" s="74">
        <f t="shared" si="13"/>
        <v>0</v>
      </c>
      <c r="X101" s="75" t="str">
        <f t="shared" si="14"/>
        <v/>
      </c>
      <c r="Y101" s="76"/>
      <c r="Z101" s="77">
        <f t="shared" si="8"/>
        <v>0</v>
      </c>
      <c r="AA101" s="73">
        <f t="shared" si="15"/>
        <v>0</v>
      </c>
    </row>
    <row r="102" spans="1:27" s="6" customFormat="1" ht="24" customHeight="1" x14ac:dyDescent="0.2">
      <c r="A102" s="200">
        <v>99</v>
      </c>
      <c r="B102" s="278"/>
      <c r="C102" s="326"/>
      <c r="D102" s="279"/>
      <c r="E102" s="280"/>
      <c r="F102" s="281"/>
      <c r="G102" s="282"/>
      <c r="H102" s="283"/>
      <c r="I102" s="284"/>
      <c r="J102" s="285"/>
      <c r="K102" s="282"/>
      <c r="L102" s="286"/>
      <c r="M102" s="287"/>
      <c r="N102" s="288"/>
      <c r="O102" s="282"/>
      <c r="P102" s="283"/>
      <c r="Q102" s="289"/>
      <c r="R102" s="119">
        <v>0</v>
      </c>
      <c r="S102" s="119">
        <f t="shared" si="9"/>
        <v>0</v>
      </c>
      <c r="T102" s="31">
        <f t="shared" si="10"/>
        <v>0</v>
      </c>
      <c r="U102" s="141">
        <f t="shared" si="11"/>
        <v>0</v>
      </c>
      <c r="V102" s="74">
        <f t="shared" si="12"/>
        <v>0</v>
      </c>
      <c r="W102" s="74">
        <f t="shared" si="13"/>
        <v>0</v>
      </c>
      <c r="X102" s="75" t="str">
        <f t="shared" si="14"/>
        <v/>
      </c>
      <c r="Y102" s="76"/>
      <c r="Z102" s="77">
        <f t="shared" si="8"/>
        <v>0</v>
      </c>
      <c r="AA102" s="73">
        <f t="shared" si="15"/>
        <v>0</v>
      </c>
    </row>
    <row r="103" spans="1:27" s="6" customFormat="1" ht="24" customHeight="1" x14ac:dyDescent="0.2">
      <c r="A103" s="200">
        <v>100</v>
      </c>
      <c r="B103" s="278"/>
      <c r="C103" s="326"/>
      <c r="D103" s="279"/>
      <c r="E103" s="280"/>
      <c r="F103" s="281"/>
      <c r="G103" s="282"/>
      <c r="H103" s="283"/>
      <c r="I103" s="284"/>
      <c r="J103" s="285"/>
      <c r="K103" s="282"/>
      <c r="L103" s="286"/>
      <c r="M103" s="287"/>
      <c r="N103" s="288"/>
      <c r="O103" s="282"/>
      <c r="P103" s="283"/>
      <c r="Q103" s="289"/>
      <c r="R103" s="119">
        <v>0</v>
      </c>
      <c r="S103" s="119">
        <f t="shared" si="9"/>
        <v>0</v>
      </c>
      <c r="T103" s="31">
        <f t="shared" si="10"/>
        <v>0</v>
      </c>
      <c r="U103" s="141">
        <f t="shared" si="11"/>
        <v>0</v>
      </c>
      <c r="V103" s="74">
        <f t="shared" si="12"/>
        <v>0</v>
      </c>
      <c r="W103" s="74">
        <f t="shared" si="13"/>
        <v>0</v>
      </c>
      <c r="X103" s="75" t="str">
        <f t="shared" si="14"/>
        <v/>
      </c>
      <c r="Y103" s="76"/>
      <c r="Z103" s="77">
        <f t="shared" si="8"/>
        <v>0</v>
      </c>
      <c r="AA103" s="73">
        <f t="shared" si="15"/>
        <v>0</v>
      </c>
    </row>
    <row r="104" spans="1:27" s="6" customFormat="1" ht="24" customHeight="1" x14ac:dyDescent="0.2">
      <c r="A104" s="200">
        <v>101</v>
      </c>
      <c r="B104" s="278"/>
      <c r="C104" s="326"/>
      <c r="D104" s="279"/>
      <c r="E104" s="280"/>
      <c r="F104" s="281"/>
      <c r="G104" s="282"/>
      <c r="H104" s="283"/>
      <c r="I104" s="284"/>
      <c r="J104" s="285"/>
      <c r="K104" s="282"/>
      <c r="L104" s="286"/>
      <c r="M104" s="287"/>
      <c r="N104" s="288"/>
      <c r="O104" s="282"/>
      <c r="P104" s="283"/>
      <c r="Q104" s="289"/>
      <c r="R104" s="119">
        <v>0</v>
      </c>
      <c r="S104" s="119">
        <f t="shared" si="9"/>
        <v>0</v>
      </c>
      <c r="T104" s="31">
        <f t="shared" si="10"/>
        <v>0</v>
      </c>
      <c r="U104" s="141">
        <f t="shared" si="11"/>
        <v>0</v>
      </c>
      <c r="V104" s="74">
        <f t="shared" si="12"/>
        <v>0</v>
      </c>
      <c r="W104" s="74">
        <f t="shared" si="13"/>
        <v>0</v>
      </c>
      <c r="X104" s="75" t="str">
        <f t="shared" si="14"/>
        <v/>
      </c>
      <c r="Y104" s="76"/>
      <c r="Z104" s="77">
        <f t="shared" si="8"/>
        <v>0</v>
      </c>
      <c r="AA104" s="73">
        <f t="shared" si="15"/>
        <v>0</v>
      </c>
    </row>
    <row r="105" spans="1:27" s="6" customFormat="1" ht="24" customHeight="1" x14ac:dyDescent="0.2">
      <c r="A105" s="200">
        <v>102</v>
      </c>
      <c r="B105" s="278"/>
      <c r="C105" s="326"/>
      <c r="D105" s="279"/>
      <c r="E105" s="280"/>
      <c r="F105" s="281"/>
      <c r="G105" s="282"/>
      <c r="H105" s="283"/>
      <c r="I105" s="284"/>
      <c r="J105" s="285"/>
      <c r="K105" s="282"/>
      <c r="L105" s="286"/>
      <c r="M105" s="287"/>
      <c r="N105" s="288"/>
      <c r="O105" s="282"/>
      <c r="P105" s="283"/>
      <c r="Q105" s="289"/>
      <c r="R105" s="119">
        <v>0</v>
      </c>
      <c r="S105" s="119">
        <f t="shared" si="9"/>
        <v>0</v>
      </c>
      <c r="T105" s="31">
        <f t="shared" si="10"/>
        <v>0</v>
      </c>
      <c r="U105" s="141">
        <f t="shared" si="11"/>
        <v>0</v>
      </c>
      <c r="V105" s="74">
        <f t="shared" si="12"/>
        <v>0</v>
      </c>
      <c r="W105" s="74">
        <f t="shared" si="13"/>
        <v>0</v>
      </c>
      <c r="X105" s="75" t="str">
        <f t="shared" si="14"/>
        <v/>
      </c>
      <c r="Y105" s="76"/>
      <c r="Z105" s="77">
        <f t="shared" si="8"/>
        <v>0</v>
      </c>
      <c r="AA105" s="73">
        <f t="shared" si="15"/>
        <v>0</v>
      </c>
    </row>
    <row r="106" spans="1:27" s="6" customFormat="1" ht="24" customHeight="1" x14ac:dyDescent="0.2">
      <c r="A106" s="200">
        <v>103</v>
      </c>
      <c r="B106" s="278"/>
      <c r="C106" s="326"/>
      <c r="D106" s="279"/>
      <c r="E106" s="280"/>
      <c r="F106" s="281"/>
      <c r="G106" s="282"/>
      <c r="H106" s="283"/>
      <c r="I106" s="284"/>
      <c r="J106" s="285"/>
      <c r="K106" s="282"/>
      <c r="L106" s="286"/>
      <c r="M106" s="287"/>
      <c r="N106" s="288"/>
      <c r="O106" s="282"/>
      <c r="P106" s="283"/>
      <c r="Q106" s="289"/>
      <c r="R106" s="119">
        <v>0</v>
      </c>
      <c r="S106" s="119">
        <f t="shared" si="9"/>
        <v>0</v>
      </c>
      <c r="T106" s="31">
        <f t="shared" si="10"/>
        <v>0</v>
      </c>
      <c r="U106" s="141">
        <f t="shared" si="11"/>
        <v>0</v>
      </c>
      <c r="V106" s="74">
        <f t="shared" si="12"/>
        <v>0</v>
      </c>
      <c r="W106" s="74">
        <f t="shared" si="13"/>
        <v>0</v>
      </c>
      <c r="X106" s="75" t="str">
        <f t="shared" si="14"/>
        <v/>
      </c>
      <c r="Y106" s="76"/>
      <c r="Z106" s="77">
        <f t="shared" si="8"/>
        <v>0</v>
      </c>
      <c r="AA106" s="73">
        <f t="shared" si="15"/>
        <v>0</v>
      </c>
    </row>
    <row r="107" spans="1:27" s="6" customFormat="1" ht="24" customHeight="1" x14ac:dyDescent="0.2">
      <c r="A107" s="200">
        <v>104</v>
      </c>
      <c r="B107" s="278"/>
      <c r="C107" s="326"/>
      <c r="D107" s="279"/>
      <c r="E107" s="280"/>
      <c r="F107" s="281"/>
      <c r="G107" s="282"/>
      <c r="H107" s="283"/>
      <c r="I107" s="284"/>
      <c r="J107" s="285"/>
      <c r="K107" s="282"/>
      <c r="L107" s="286"/>
      <c r="M107" s="287"/>
      <c r="N107" s="288"/>
      <c r="O107" s="282"/>
      <c r="P107" s="283"/>
      <c r="Q107" s="289"/>
      <c r="R107" s="119">
        <v>0</v>
      </c>
      <c r="S107" s="119">
        <f t="shared" si="9"/>
        <v>0</v>
      </c>
      <c r="T107" s="31">
        <f t="shared" si="10"/>
        <v>0</v>
      </c>
      <c r="U107" s="141">
        <f t="shared" si="11"/>
        <v>0</v>
      </c>
      <c r="V107" s="74">
        <f t="shared" si="12"/>
        <v>0</v>
      </c>
      <c r="W107" s="74">
        <f t="shared" si="13"/>
        <v>0</v>
      </c>
      <c r="X107" s="75" t="str">
        <f t="shared" si="14"/>
        <v/>
      </c>
      <c r="Y107" s="76"/>
      <c r="Z107" s="77">
        <f t="shared" si="8"/>
        <v>0</v>
      </c>
      <c r="AA107" s="73">
        <f t="shared" si="15"/>
        <v>0</v>
      </c>
    </row>
    <row r="108" spans="1:27" s="6" customFormat="1" ht="24" customHeight="1" x14ac:dyDescent="0.2">
      <c r="A108" s="200">
        <v>105</v>
      </c>
      <c r="B108" s="278"/>
      <c r="C108" s="326"/>
      <c r="D108" s="279"/>
      <c r="E108" s="280"/>
      <c r="F108" s="281"/>
      <c r="G108" s="282"/>
      <c r="H108" s="283"/>
      <c r="I108" s="284"/>
      <c r="J108" s="285"/>
      <c r="K108" s="282"/>
      <c r="L108" s="286"/>
      <c r="M108" s="287"/>
      <c r="N108" s="288"/>
      <c r="O108" s="282"/>
      <c r="P108" s="283"/>
      <c r="Q108" s="289"/>
      <c r="R108" s="119">
        <v>0</v>
      </c>
      <c r="S108" s="119">
        <f t="shared" si="9"/>
        <v>0</v>
      </c>
      <c r="T108" s="31">
        <f t="shared" si="10"/>
        <v>0</v>
      </c>
      <c r="U108" s="141">
        <f t="shared" si="11"/>
        <v>0</v>
      </c>
      <c r="V108" s="74">
        <f t="shared" si="12"/>
        <v>0</v>
      </c>
      <c r="W108" s="74">
        <f t="shared" si="13"/>
        <v>0</v>
      </c>
      <c r="X108" s="75" t="str">
        <f t="shared" si="14"/>
        <v/>
      </c>
      <c r="Y108" s="76"/>
      <c r="Z108" s="77">
        <f t="shared" si="8"/>
        <v>0</v>
      </c>
      <c r="AA108" s="73">
        <f t="shared" si="15"/>
        <v>0</v>
      </c>
    </row>
    <row r="109" spans="1:27" s="6" customFormat="1" ht="24" customHeight="1" x14ac:dyDescent="0.2">
      <c r="A109" s="200">
        <v>106</v>
      </c>
      <c r="B109" s="278"/>
      <c r="C109" s="326"/>
      <c r="D109" s="279"/>
      <c r="E109" s="280"/>
      <c r="F109" s="281"/>
      <c r="G109" s="282"/>
      <c r="H109" s="283"/>
      <c r="I109" s="284"/>
      <c r="J109" s="285"/>
      <c r="K109" s="282"/>
      <c r="L109" s="286"/>
      <c r="M109" s="287"/>
      <c r="N109" s="288"/>
      <c r="O109" s="282"/>
      <c r="P109" s="283"/>
      <c r="Q109" s="289"/>
      <c r="R109" s="119">
        <v>0</v>
      </c>
      <c r="S109" s="119">
        <f t="shared" si="9"/>
        <v>0</v>
      </c>
      <c r="T109" s="31">
        <f t="shared" si="10"/>
        <v>0</v>
      </c>
      <c r="U109" s="141">
        <f t="shared" si="11"/>
        <v>0</v>
      </c>
      <c r="V109" s="74">
        <f t="shared" si="12"/>
        <v>0</v>
      </c>
      <c r="W109" s="74">
        <f t="shared" si="13"/>
        <v>0</v>
      </c>
      <c r="X109" s="75" t="str">
        <f t="shared" si="14"/>
        <v/>
      </c>
      <c r="Y109" s="76"/>
      <c r="Z109" s="77">
        <f t="shared" si="8"/>
        <v>0</v>
      </c>
      <c r="AA109" s="73">
        <f t="shared" si="15"/>
        <v>0</v>
      </c>
    </row>
    <row r="110" spans="1:27" s="6" customFormat="1" ht="24" customHeight="1" x14ac:dyDescent="0.2">
      <c r="A110" s="200">
        <v>107</v>
      </c>
      <c r="B110" s="278"/>
      <c r="C110" s="326"/>
      <c r="D110" s="279"/>
      <c r="E110" s="280"/>
      <c r="F110" s="281"/>
      <c r="G110" s="282"/>
      <c r="H110" s="283"/>
      <c r="I110" s="284"/>
      <c r="J110" s="285"/>
      <c r="K110" s="282"/>
      <c r="L110" s="286"/>
      <c r="M110" s="287"/>
      <c r="N110" s="288"/>
      <c r="O110" s="282"/>
      <c r="P110" s="283"/>
      <c r="Q110" s="289"/>
      <c r="R110" s="119">
        <v>0</v>
      </c>
      <c r="S110" s="119">
        <f t="shared" si="9"/>
        <v>0</v>
      </c>
      <c r="T110" s="31">
        <f t="shared" si="10"/>
        <v>0</v>
      </c>
      <c r="U110" s="141">
        <f t="shared" si="11"/>
        <v>0</v>
      </c>
      <c r="V110" s="74">
        <f t="shared" si="12"/>
        <v>0</v>
      </c>
      <c r="W110" s="74">
        <f t="shared" si="13"/>
        <v>0</v>
      </c>
      <c r="X110" s="75" t="str">
        <f t="shared" si="14"/>
        <v/>
      </c>
      <c r="Y110" s="76"/>
      <c r="Z110" s="77">
        <f t="shared" si="8"/>
        <v>0</v>
      </c>
      <c r="AA110" s="73">
        <f t="shared" si="15"/>
        <v>0</v>
      </c>
    </row>
    <row r="111" spans="1:27" s="6" customFormat="1" ht="24" customHeight="1" x14ac:dyDescent="0.2">
      <c r="A111" s="200">
        <v>108</v>
      </c>
      <c r="B111" s="278"/>
      <c r="C111" s="326"/>
      <c r="D111" s="279"/>
      <c r="E111" s="280"/>
      <c r="F111" s="281"/>
      <c r="G111" s="282"/>
      <c r="H111" s="283"/>
      <c r="I111" s="284"/>
      <c r="J111" s="285"/>
      <c r="K111" s="282"/>
      <c r="L111" s="286"/>
      <c r="M111" s="287"/>
      <c r="N111" s="288"/>
      <c r="O111" s="282"/>
      <c r="P111" s="283"/>
      <c r="Q111" s="289"/>
      <c r="R111" s="119">
        <v>0</v>
      </c>
      <c r="S111" s="119">
        <f t="shared" si="9"/>
        <v>0</v>
      </c>
      <c r="T111" s="31">
        <f t="shared" si="10"/>
        <v>0</v>
      </c>
      <c r="U111" s="141">
        <f t="shared" si="11"/>
        <v>0</v>
      </c>
      <c r="V111" s="74">
        <f t="shared" si="12"/>
        <v>0</v>
      </c>
      <c r="W111" s="74">
        <f t="shared" si="13"/>
        <v>0</v>
      </c>
      <c r="X111" s="75" t="str">
        <f t="shared" si="14"/>
        <v/>
      </c>
      <c r="Y111" s="76"/>
      <c r="Z111" s="77">
        <f t="shared" si="8"/>
        <v>0</v>
      </c>
      <c r="AA111" s="73">
        <f t="shared" si="15"/>
        <v>0</v>
      </c>
    </row>
    <row r="112" spans="1:27" s="6" customFormat="1" ht="24" customHeight="1" x14ac:dyDescent="0.2">
      <c r="A112" s="200">
        <v>109</v>
      </c>
      <c r="B112" s="278"/>
      <c r="C112" s="326"/>
      <c r="D112" s="279"/>
      <c r="E112" s="280"/>
      <c r="F112" s="281"/>
      <c r="G112" s="282"/>
      <c r="H112" s="283"/>
      <c r="I112" s="284"/>
      <c r="J112" s="285"/>
      <c r="K112" s="282"/>
      <c r="L112" s="286"/>
      <c r="M112" s="287"/>
      <c r="N112" s="288"/>
      <c r="O112" s="282"/>
      <c r="P112" s="283"/>
      <c r="Q112" s="289"/>
      <c r="R112" s="119">
        <v>0</v>
      </c>
      <c r="S112" s="119">
        <f t="shared" si="9"/>
        <v>0</v>
      </c>
      <c r="T112" s="31">
        <f t="shared" si="10"/>
        <v>0</v>
      </c>
      <c r="U112" s="141">
        <f t="shared" si="11"/>
        <v>0</v>
      </c>
      <c r="V112" s="74">
        <f t="shared" si="12"/>
        <v>0</v>
      </c>
      <c r="W112" s="74">
        <f t="shared" si="13"/>
        <v>0</v>
      </c>
      <c r="X112" s="75" t="str">
        <f t="shared" si="14"/>
        <v/>
      </c>
      <c r="Y112" s="76"/>
      <c r="Z112" s="77">
        <f t="shared" si="8"/>
        <v>0</v>
      </c>
      <c r="AA112" s="73">
        <f t="shared" si="15"/>
        <v>0</v>
      </c>
    </row>
    <row r="113" spans="1:27" s="6" customFormat="1" ht="24" customHeight="1" x14ac:dyDescent="0.2">
      <c r="A113" s="200">
        <v>110</v>
      </c>
      <c r="B113" s="278"/>
      <c r="C113" s="326"/>
      <c r="D113" s="279"/>
      <c r="E113" s="280"/>
      <c r="F113" s="281"/>
      <c r="G113" s="282"/>
      <c r="H113" s="283"/>
      <c r="I113" s="284"/>
      <c r="J113" s="285"/>
      <c r="K113" s="282"/>
      <c r="L113" s="286"/>
      <c r="M113" s="287"/>
      <c r="N113" s="288"/>
      <c r="O113" s="282"/>
      <c r="P113" s="283"/>
      <c r="Q113" s="289"/>
      <c r="R113" s="119">
        <v>0</v>
      </c>
      <c r="S113" s="119">
        <f t="shared" si="9"/>
        <v>0</v>
      </c>
      <c r="T113" s="31">
        <f t="shared" si="10"/>
        <v>0</v>
      </c>
      <c r="U113" s="141">
        <f t="shared" si="11"/>
        <v>0</v>
      </c>
      <c r="V113" s="74">
        <f t="shared" si="12"/>
        <v>0</v>
      </c>
      <c r="W113" s="74">
        <f t="shared" si="13"/>
        <v>0</v>
      </c>
      <c r="X113" s="75" t="str">
        <f t="shared" si="14"/>
        <v/>
      </c>
      <c r="Y113" s="76"/>
      <c r="Z113" s="77">
        <f t="shared" si="8"/>
        <v>0</v>
      </c>
      <c r="AA113" s="73">
        <f t="shared" si="15"/>
        <v>0</v>
      </c>
    </row>
    <row r="114" spans="1:27" s="6" customFormat="1" ht="24" customHeight="1" x14ac:dyDescent="0.2">
      <c r="A114" s="200">
        <v>111</v>
      </c>
      <c r="B114" s="278"/>
      <c r="C114" s="326"/>
      <c r="D114" s="279"/>
      <c r="E114" s="280"/>
      <c r="F114" s="281"/>
      <c r="G114" s="282"/>
      <c r="H114" s="283"/>
      <c r="I114" s="284"/>
      <c r="J114" s="285"/>
      <c r="K114" s="282"/>
      <c r="L114" s="286"/>
      <c r="M114" s="287"/>
      <c r="N114" s="288"/>
      <c r="O114" s="282"/>
      <c r="P114" s="283"/>
      <c r="Q114" s="289"/>
      <c r="R114" s="119">
        <v>0</v>
      </c>
      <c r="S114" s="119">
        <f t="shared" si="9"/>
        <v>0</v>
      </c>
      <c r="T114" s="31">
        <f t="shared" si="10"/>
        <v>0</v>
      </c>
      <c r="U114" s="141">
        <f t="shared" si="11"/>
        <v>0</v>
      </c>
      <c r="V114" s="74">
        <f t="shared" si="12"/>
        <v>0</v>
      </c>
      <c r="W114" s="74">
        <f t="shared" si="13"/>
        <v>0</v>
      </c>
      <c r="X114" s="75" t="str">
        <f t="shared" si="14"/>
        <v/>
      </c>
      <c r="Y114" s="76"/>
      <c r="Z114" s="77">
        <f t="shared" si="8"/>
        <v>0</v>
      </c>
      <c r="AA114" s="73">
        <f t="shared" si="15"/>
        <v>0</v>
      </c>
    </row>
    <row r="115" spans="1:27" s="6" customFormat="1" ht="24" customHeight="1" x14ac:dyDescent="0.2">
      <c r="A115" s="200">
        <v>112</v>
      </c>
      <c r="B115" s="278"/>
      <c r="C115" s="326"/>
      <c r="D115" s="279"/>
      <c r="E115" s="280"/>
      <c r="F115" s="281"/>
      <c r="G115" s="282"/>
      <c r="H115" s="283"/>
      <c r="I115" s="284"/>
      <c r="J115" s="285"/>
      <c r="K115" s="282"/>
      <c r="L115" s="286"/>
      <c r="M115" s="287"/>
      <c r="N115" s="288"/>
      <c r="O115" s="282"/>
      <c r="P115" s="283"/>
      <c r="Q115" s="289"/>
      <c r="R115" s="119">
        <v>0</v>
      </c>
      <c r="S115" s="119">
        <f t="shared" si="9"/>
        <v>0</v>
      </c>
      <c r="T115" s="31">
        <f t="shared" si="10"/>
        <v>0</v>
      </c>
      <c r="U115" s="141">
        <f t="shared" si="11"/>
        <v>0</v>
      </c>
      <c r="V115" s="74">
        <f t="shared" si="12"/>
        <v>0</v>
      </c>
      <c r="W115" s="74">
        <f t="shared" si="13"/>
        <v>0</v>
      </c>
      <c r="X115" s="75" t="str">
        <f t="shared" si="14"/>
        <v/>
      </c>
      <c r="Y115" s="76"/>
      <c r="Z115" s="77">
        <f t="shared" si="8"/>
        <v>0</v>
      </c>
      <c r="AA115" s="73">
        <f t="shared" si="15"/>
        <v>0</v>
      </c>
    </row>
    <row r="116" spans="1:27" s="6" customFormat="1" ht="24" customHeight="1" x14ac:dyDescent="0.2">
      <c r="A116" s="200">
        <v>113</v>
      </c>
      <c r="B116" s="278"/>
      <c r="C116" s="326"/>
      <c r="D116" s="279"/>
      <c r="E116" s="280"/>
      <c r="F116" s="281"/>
      <c r="G116" s="282"/>
      <c r="H116" s="283"/>
      <c r="I116" s="284"/>
      <c r="J116" s="285"/>
      <c r="K116" s="282"/>
      <c r="L116" s="286"/>
      <c r="M116" s="287"/>
      <c r="N116" s="288"/>
      <c r="O116" s="282"/>
      <c r="P116" s="283"/>
      <c r="Q116" s="289"/>
      <c r="R116" s="119">
        <v>0</v>
      </c>
      <c r="S116" s="119">
        <f t="shared" si="9"/>
        <v>0</v>
      </c>
      <c r="T116" s="31">
        <f t="shared" si="10"/>
        <v>0</v>
      </c>
      <c r="U116" s="141">
        <f t="shared" si="11"/>
        <v>0</v>
      </c>
      <c r="V116" s="74">
        <f t="shared" si="12"/>
        <v>0</v>
      </c>
      <c r="W116" s="74">
        <f t="shared" si="13"/>
        <v>0</v>
      </c>
      <c r="X116" s="75" t="str">
        <f t="shared" si="14"/>
        <v/>
      </c>
      <c r="Y116" s="76"/>
      <c r="Z116" s="77">
        <f t="shared" si="8"/>
        <v>0</v>
      </c>
      <c r="AA116" s="73">
        <f t="shared" si="15"/>
        <v>0</v>
      </c>
    </row>
    <row r="117" spans="1:27" s="6" customFormat="1" ht="24" customHeight="1" x14ac:dyDescent="0.2">
      <c r="A117" s="200">
        <v>114</v>
      </c>
      <c r="B117" s="278"/>
      <c r="C117" s="326"/>
      <c r="D117" s="279"/>
      <c r="E117" s="280"/>
      <c r="F117" s="281"/>
      <c r="G117" s="282"/>
      <c r="H117" s="283"/>
      <c r="I117" s="284"/>
      <c r="J117" s="285"/>
      <c r="K117" s="282"/>
      <c r="L117" s="286"/>
      <c r="M117" s="287"/>
      <c r="N117" s="288"/>
      <c r="O117" s="282"/>
      <c r="P117" s="283"/>
      <c r="Q117" s="289"/>
      <c r="R117" s="119">
        <v>0</v>
      </c>
      <c r="S117" s="119">
        <f t="shared" si="9"/>
        <v>0</v>
      </c>
      <c r="T117" s="31">
        <f t="shared" si="10"/>
        <v>0</v>
      </c>
      <c r="U117" s="141">
        <f t="shared" si="11"/>
        <v>0</v>
      </c>
      <c r="V117" s="74">
        <f t="shared" si="12"/>
        <v>0</v>
      </c>
      <c r="W117" s="74">
        <f t="shared" si="13"/>
        <v>0</v>
      </c>
      <c r="X117" s="75" t="str">
        <f t="shared" si="14"/>
        <v/>
      </c>
      <c r="Y117" s="76"/>
      <c r="Z117" s="77">
        <f t="shared" si="8"/>
        <v>0</v>
      </c>
      <c r="AA117" s="73">
        <f t="shared" si="15"/>
        <v>0</v>
      </c>
    </row>
    <row r="118" spans="1:27" s="6" customFormat="1" ht="24" customHeight="1" x14ac:dyDescent="0.2">
      <c r="A118" s="200">
        <v>115</v>
      </c>
      <c r="B118" s="278"/>
      <c r="C118" s="326"/>
      <c r="D118" s="279"/>
      <c r="E118" s="280"/>
      <c r="F118" s="281"/>
      <c r="G118" s="282"/>
      <c r="H118" s="283"/>
      <c r="I118" s="284"/>
      <c r="J118" s="285"/>
      <c r="K118" s="282"/>
      <c r="L118" s="286"/>
      <c r="M118" s="287"/>
      <c r="N118" s="288"/>
      <c r="O118" s="282"/>
      <c r="P118" s="283"/>
      <c r="Q118" s="289"/>
      <c r="R118" s="119">
        <v>0</v>
      </c>
      <c r="S118" s="119">
        <f t="shared" si="9"/>
        <v>0</v>
      </c>
      <c r="T118" s="31">
        <f t="shared" si="10"/>
        <v>0</v>
      </c>
      <c r="U118" s="141">
        <f t="shared" si="11"/>
        <v>0</v>
      </c>
      <c r="V118" s="74">
        <f t="shared" si="12"/>
        <v>0</v>
      </c>
      <c r="W118" s="74">
        <f t="shared" si="13"/>
        <v>0</v>
      </c>
      <c r="X118" s="75" t="str">
        <f t="shared" si="14"/>
        <v/>
      </c>
      <c r="Y118" s="76"/>
      <c r="Z118" s="77">
        <f t="shared" si="8"/>
        <v>0</v>
      </c>
      <c r="AA118" s="73">
        <f t="shared" si="15"/>
        <v>0</v>
      </c>
    </row>
    <row r="119" spans="1:27" s="6" customFormat="1" ht="24" customHeight="1" x14ac:dyDescent="0.2">
      <c r="A119" s="200">
        <v>116</v>
      </c>
      <c r="B119" s="278"/>
      <c r="C119" s="326"/>
      <c r="D119" s="279"/>
      <c r="E119" s="280"/>
      <c r="F119" s="281"/>
      <c r="G119" s="282"/>
      <c r="H119" s="283"/>
      <c r="I119" s="284"/>
      <c r="J119" s="285"/>
      <c r="K119" s="282"/>
      <c r="L119" s="286"/>
      <c r="M119" s="287"/>
      <c r="N119" s="288"/>
      <c r="O119" s="282"/>
      <c r="P119" s="283"/>
      <c r="Q119" s="289"/>
      <c r="R119" s="119">
        <v>0</v>
      </c>
      <c r="S119" s="119">
        <f t="shared" si="9"/>
        <v>0</v>
      </c>
      <c r="T119" s="31">
        <f t="shared" si="10"/>
        <v>0</v>
      </c>
      <c r="U119" s="141">
        <f t="shared" si="11"/>
        <v>0</v>
      </c>
      <c r="V119" s="74">
        <f t="shared" si="12"/>
        <v>0</v>
      </c>
      <c r="W119" s="74">
        <f t="shared" si="13"/>
        <v>0</v>
      </c>
      <c r="X119" s="75" t="str">
        <f t="shared" si="14"/>
        <v/>
      </c>
      <c r="Y119" s="76"/>
      <c r="Z119" s="77">
        <f t="shared" si="8"/>
        <v>0</v>
      </c>
      <c r="AA119" s="73">
        <f t="shared" si="15"/>
        <v>0</v>
      </c>
    </row>
    <row r="120" spans="1:27" s="6" customFormat="1" ht="24" customHeight="1" x14ac:dyDescent="0.2">
      <c r="A120" s="200">
        <v>117</v>
      </c>
      <c r="B120" s="278"/>
      <c r="C120" s="326"/>
      <c r="D120" s="279"/>
      <c r="E120" s="280"/>
      <c r="F120" s="281"/>
      <c r="G120" s="282"/>
      <c r="H120" s="283"/>
      <c r="I120" s="284"/>
      <c r="J120" s="285"/>
      <c r="K120" s="282"/>
      <c r="L120" s="286"/>
      <c r="M120" s="287"/>
      <c r="N120" s="288"/>
      <c r="O120" s="282"/>
      <c r="P120" s="283"/>
      <c r="Q120" s="289"/>
      <c r="R120" s="119">
        <v>0</v>
      </c>
      <c r="S120" s="119">
        <f t="shared" si="9"/>
        <v>0</v>
      </c>
      <c r="T120" s="31">
        <f t="shared" si="10"/>
        <v>0</v>
      </c>
      <c r="U120" s="141">
        <f t="shared" si="11"/>
        <v>0</v>
      </c>
      <c r="V120" s="74">
        <f t="shared" si="12"/>
        <v>0</v>
      </c>
      <c r="W120" s="74">
        <f t="shared" si="13"/>
        <v>0</v>
      </c>
      <c r="X120" s="75" t="str">
        <f t="shared" si="14"/>
        <v/>
      </c>
      <c r="Y120" s="76"/>
      <c r="Z120" s="77">
        <f t="shared" si="8"/>
        <v>0</v>
      </c>
      <c r="AA120" s="73">
        <f t="shared" si="15"/>
        <v>0</v>
      </c>
    </row>
    <row r="121" spans="1:27" s="6" customFormat="1" ht="24" customHeight="1" x14ac:dyDescent="0.2">
      <c r="A121" s="200">
        <v>118</v>
      </c>
      <c r="B121" s="278"/>
      <c r="C121" s="326"/>
      <c r="D121" s="279"/>
      <c r="E121" s="280"/>
      <c r="F121" s="281"/>
      <c r="G121" s="282"/>
      <c r="H121" s="283"/>
      <c r="I121" s="284"/>
      <c r="J121" s="285"/>
      <c r="K121" s="282"/>
      <c r="L121" s="286"/>
      <c r="M121" s="287"/>
      <c r="N121" s="288"/>
      <c r="O121" s="282"/>
      <c r="P121" s="283"/>
      <c r="Q121" s="289"/>
      <c r="R121" s="119">
        <v>0</v>
      </c>
      <c r="S121" s="119">
        <f t="shared" si="9"/>
        <v>0</v>
      </c>
      <c r="T121" s="31">
        <f t="shared" si="10"/>
        <v>0</v>
      </c>
      <c r="U121" s="141">
        <f t="shared" si="11"/>
        <v>0</v>
      </c>
      <c r="V121" s="74">
        <f t="shared" si="12"/>
        <v>0</v>
      </c>
      <c r="W121" s="74">
        <f t="shared" si="13"/>
        <v>0</v>
      </c>
      <c r="X121" s="75" t="str">
        <f t="shared" si="14"/>
        <v/>
      </c>
      <c r="Y121" s="76"/>
      <c r="Z121" s="77">
        <f t="shared" si="8"/>
        <v>0</v>
      </c>
      <c r="AA121" s="73">
        <f t="shared" si="15"/>
        <v>0</v>
      </c>
    </row>
    <row r="122" spans="1:27" s="6" customFormat="1" ht="24" customHeight="1" x14ac:dyDescent="0.2">
      <c r="A122" s="200">
        <v>119</v>
      </c>
      <c r="B122" s="278"/>
      <c r="C122" s="326"/>
      <c r="D122" s="279"/>
      <c r="E122" s="280"/>
      <c r="F122" s="281"/>
      <c r="G122" s="282"/>
      <c r="H122" s="283"/>
      <c r="I122" s="284"/>
      <c r="J122" s="285"/>
      <c r="K122" s="282"/>
      <c r="L122" s="286"/>
      <c r="M122" s="287"/>
      <c r="N122" s="288"/>
      <c r="O122" s="282"/>
      <c r="P122" s="283"/>
      <c r="Q122" s="289"/>
      <c r="R122" s="119">
        <v>0</v>
      </c>
      <c r="S122" s="119">
        <f t="shared" si="9"/>
        <v>0</v>
      </c>
      <c r="T122" s="31">
        <f t="shared" si="10"/>
        <v>0</v>
      </c>
      <c r="U122" s="141">
        <f t="shared" si="11"/>
        <v>0</v>
      </c>
      <c r="V122" s="74">
        <f t="shared" si="12"/>
        <v>0</v>
      </c>
      <c r="W122" s="74">
        <f t="shared" si="13"/>
        <v>0</v>
      </c>
      <c r="X122" s="75" t="str">
        <f t="shared" si="14"/>
        <v/>
      </c>
      <c r="Y122" s="76"/>
      <c r="Z122" s="77">
        <f t="shared" si="8"/>
        <v>0</v>
      </c>
      <c r="AA122" s="73">
        <f t="shared" si="15"/>
        <v>0</v>
      </c>
    </row>
    <row r="123" spans="1:27" s="6" customFormat="1" ht="24" customHeight="1" x14ac:dyDescent="0.2">
      <c r="A123" s="200">
        <v>120</v>
      </c>
      <c r="B123" s="278"/>
      <c r="C123" s="326"/>
      <c r="D123" s="279"/>
      <c r="E123" s="280"/>
      <c r="F123" s="281"/>
      <c r="G123" s="282"/>
      <c r="H123" s="283"/>
      <c r="I123" s="284"/>
      <c r="J123" s="285"/>
      <c r="K123" s="282"/>
      <c r="L123" s="286"/>
      <c r="M123" s="287"/>
      <c r="N123" s="288"/>
      <c r="O123" s="282"/>
      <c r="P123" s="283"/>
      <c r="Q123" s="289"/>
      <c r="R123" s="119">
        <v>0</v>
      </c>
      <c r="S123" s="119">
        <f t="shared" si="9"/>
        <v>0</v>
      </c>
      <c r="T123" s="31">
        <f t="shared" si="10"/>
        <v>0</v>
      </c>
      <c r="U123" s="141">
        <f t="shared" si="11"/>
        <v>0</v>
      </c>
      <c r="V123" s="74">
        <f t="shared" si="12"/>
        <v>0</v>
      </c>
      <c r="W123" s="74">
        <f t="shared" si="13"/>
        <v>0</v>
      </c>
      <c r="X123" s="75" t="str">
        <f t="shared" si="14"/>
        <v/>
      </c>
      <c r="Y123" s="76"/>
      <c r="Z123" s="77">
        <f t="shared" si="8"/>
        <v>0</v>
      </c>
      <c r="AA123" s="73">
        <f t="shared" si="15"/>
        <v>0</v>
      </c>
    </row>
    <row r="124" spans="1:27" s="6" customFormat="1" ht="24" customHeight="1" x14ac:dyDescent="0.2">
      <c r="A124" s="200">
        <v>121</v>
      </c>
      <c r="B124" s="278"/>
      <c r="C124" s="326"/>
      <c r="D124" s="279"/>
      <c r="E124" s="280"/>
      <c r="F124" s="281"/>
      <c r="G124" s="282"/>
      <c r="H124" s="283"/>
      <c r="I124" s="284"/>
      <c r="J124" s="285"/>
      <c r="K124" s="282"/>
      <c r="L124" s="286"/>
      <c r="M124" s="287"/>
      <c r="N124" s="288"/>
      <c r="O124" s="282"/>
      <c r="P124" s="283"/>
      <c r="Q124" s="289"/>
      <c r="R124" s="119">
        <v>0</v>
      </c>
      <c r="S124" s="119">
        <f t="shared" si="9"/>
        <v>0</v>
      </c>
      <c r="T124" s="31">
        <f t="shared" si="10"/>
        <v>0</v>
      </c>
      <c r="U124" s="141">
        <f t="shared" si="11"/>
        <v>0</v>
      </c>
      <c r="V124" s="74">
        <f t="shared" si="12"/>
        <v>0</v>
      </c>
      <c r="W124" s="74">
        <f t="shared" si="13"/>
        <v>0</v>
      </c>
      <c r="X124" s="75" t="str">
        <f t="shared" si="14"/>
        <v/>
      </c>
      <c r="Y124" s="76"/>
      <c r="Z124" s="77">
        <f t="shared" si="8"/>
        <v>0</v>
      </c>
      <c r="AA124" s="73">
        <f t="shared" si="15"/>
        <v>0</v>
      </c>
    </row>
    <row r="125" spans="1:27" s="6" customFormat="1" ht="24" customHeight="1" x14ac:dyDescent="0.2">
      <c r="A125" s="200">
        <v>122</v>
      </c>
      <c r="B125" s="278"/>
      <c r="C125" s="326"/>
      <c r="D125" s="279"/>
      <c r="E125" s="280"/>
      <c r="F125" s="281"/>
      <c r="G125" s="282"/>
      <c r="H125" s="283"/>
      <c r="I125" s="284"/>
      <c r="J125" s="285"/>
      <c r="K125" s="282"/>
      <c r="L125" s="286"/>
      <c r="M125" s="287"/>
      <c r="N125" s="288"/>
      <c r="O125" s="282"/>
      <c r="P125" s="283"/>
      <c r="Q125" s="289"/>
      <c r="R125" s="119">
        <v>0</v>
      </c>
      <c r="S125" s="119">
        <f t="shared" si="9"/>
        <v>0</v>
      </c>
      <c r="T125" s="31">
        <f t="shared" si="10"/>
        <v>0</v>
      </c>
      <c r="U125" s="141">
        <f t="shared" si="11"/>
        <v>0</v>
      </c>
      <c r="V125" s="74">
        <f t="shared" si="12"/>
        <v>0</v>
      </c>
      <c r="W125" s="74">
        <f t="shared" si="13"/>
        <v>0</v>
      </c>
      <c r="X125" s="75" t="str">
        <f t="shared" si="14"/>
        <v/>
      </c>
      <c r="Y125" s="76"/>
      <c r="Z125" s="77">
        <f t="shared" si="8"/>
        <v>0</v>
      </c>
      <c r="AA125" s="73">
        <f t="shared" si="15"/>
        <v>0</v>
      </c>
    </row>
    <row r="126" spans="1:27" s="6" customFormat="1" ht="24" customHeight="1" x14ac:dyDescent="0.2">
      <c r="A126" s="200">
        <v>123</v>
      </c>
      <c r="B126" s="278"/>
      <c r="C126" s="326"/>
      <c r="D126" s="279"/>
      <c r="E126" s="280"/>
      <c r="F126" s="281"/>
      <c r="G126" s="282"/>
      <c r="H126" s="283"/>
      <c r="I126" s="284"/>
      <c r="J126" s="285"/>
      <c r="K126" s="282"/>
      <c r="L126" s="286"/>
      <c r="M126" s="287"/>
      <c r="N126" s="288"/>
      <c r="O126" s="282"/>
      <c r="P126" s="283"/>
      <c r="Q126" s="289"/>
      <c r="R126" s="119">
        <v>0</v>
      </c>
      <c r="S126" s="119">
        <f t="shared" si="9"/>
        <v>0</v>
      </c>
      <c r="T126" s="31">
        <f t="shared" si="10"/>
        <v>0</v>
      </c>
      <c r="U126" s="141">
        <f t="shared" si="11"/>
        <v>0</v>
      </c>
      <c r="V126" s="74">
        <f t="shared" si="12"/>
        <v>0</v>
      </c>
      <c r="W126" s="74">
        <f t="shared" si="13"/>
        <v>0</v>
      </c>
      <c r="X126" s="75" t="str">
        <f t="shared" si="14"/>
        <v/>
      </c>
      <c r="Y126" s="76"/>
      <c r="Z126" s="77">
        <f t="shared" si="8"/>
        <v>0</v>
      </c>
      <c r="AA126" s="73">
        <f t="shared" si="15"/>
        <v>0</v>
      </c>
    </row>
    <row r="127" spans="1:27" s="6" customFormat="1" ht="24" customHeight="1" x14ac:dyDescent="0.2">
      <c r="A127" s="200">
        <v>124</v>
      </c>
      <c r="B127" s="278"/>
      <c r="C127" s="326"/>
      <c r="D127" s="279"/>
      <c r="E127" s="280"/>
      <c r="F127" s="281"/>
      <c r="G127" s="282"/>
      <c r="H127" s="283"/>
      <c r="I127" s="284"/>
      <c r="J127" s="285"/>
      <c r="K127" s="282"/>
      <c r="L127" s="286"/>
      <c r="M127" s="287"/>
      <c r="N127" s="288"/>
      <c r="O127" s="282"/>
      <c r="P127" s="283"/>
      <c r="Q127" s="289"/>
      <c r="R127" s="119">
        <v>0</v>
      </c>
      <c r="S127" s="119">
        <f t="shared" si="9"/>
        <v>0</v>
      </c>
      <c r="T127" s="31">
        <f t="shared" si="10"/>
        <v>0</v>
      </c>
      <c r="U127" s="141">
        <f t="shared" si="11"/>
        <v>0</v>
      </c>
      <c r="V127" s="74">
        <f t="shared" si="12"/>
        <v>0</v>
      </c>
      <c r="W127" s="74">
        <f t="shared" si="13"/>
        <v>0</v>
      </c>
      <c r="X127" s="75" t="str">
        <f t="shared" si="14"/>
        <v/>
      </c>
      <c r="Y127" s="76"/>
      <c r="Z127" s="77">
        <f t="shared" si="8"/>
        <v>0</v>
      </c>
      <c r="AA127" s="73">
        <f t="shared" si="15"/>
        <v>0</v>
      </c>
    </row>
    <row r="128" spans="1:27" s="6" customFormat="1" ht="24" customHeight="1" x14ac:dyDescent="0.2">
      <c r="A128" s="200">
        <v>125</v>
      </c>
      <c r="B128" s="278"/>
      <c r="C128" s="326"/>
      <c r="D128" s="279"/>
      <c r="E128" s="280"/>
      <c r="F128" s="281"/>
      <c r="G128" s="282"/>
      <c r="H128" s="283"/>
      <c r="I128" s="284"/>
      <c r="J128" s="285"/>
      <c r="K128" s="282"/>
      <c r="L128" s="286"/>
      <c r="M128" s="287"/>
      <c r="N128" s="288"/>
      <c r="O128" s="282"/>
      <c r="P128" s="283"/>
      <c r="Q128" s="289"/>
      <c r="R128" s="119">
        <v>0</v>
      </c>
      <c r="S128" s="119">
        <f t="shared" si="9"/>
        <v>0</v>
      </c>
      <c r="T128" s="31">
        <f t="shared" si="10"/>
        <v>0</v>
      </c>
      <c r="U128" s="141">
        <f t="shared" si="11"/>
        <v>0</v>
      </c>
      <c r="V128" s="74">
        <f t="shared" si="12"/>
        <v>0</v>
      </c>
      <c r="W128" s="74">
        <f t="shared" si="13"/>
        <v>0</v>
      </c>
      <c r="X128" s="75" t="str">
        <f t="shared" si="14"/>
        <v/>
      </c>
      <c r="Y128" s="76"/>
      <c r="Z128" s="77">
        <f t="shared" si="8"/>
        <v>0</v>
      </c>
      <c r="AA128" s="73">
        <f t="shared" si="15"/>
        <v>0</v>
      </c>
    </row>
    <row r="129" spans="1:27" s="6" customFormat="1" ht="24" customHeight="1" x14ac:dyDescent="0.2">
      <c r="A129" s="200">
        <v>126</v>
      </c>
      <c r="B129" s="278"/>
      <c r="C129" s="326"/>
      <c r="D129" s="279"/>
      <c r="E129" s="280"/>
      <c r="F129" s="281"/>
      <c r="G129" s="282"/>
      <c r="H129" s="283"/>
      <c r="I129" s="284"/>
      <c r="J129" s="285"/>
      <c r="K129" s="282"/>
      <c r="L129" s="286"/>
      <c r="M129" s="287"/>
      <c r="N129" s="288"/>
      <c r="O129" s="282"/>
      <c r="P129" s="283"/>
      <c r="Q129" s="289"/>
      <c r="R129" s="119">
        <v>0</v>
      </c>
      <c r="S129" s="119">
        <f t="shared" si="9"/>
        <v>0</v>
      </c>
      <c r="T129" s="31">
        <f t="shared" si="10"/>
        <v>0</v>
      </c>
      <c r="U129" s="141">
        <f t="shared" si="11"/>
        <v>0</v>
      </c>
      <c r="V129" s="74">
        <f t="shared" si="12"/>
        <v>0</v>
      </c>
      <c r="W129" s="74">
        <f t="shared" si="13"/>
        <v>0</v>
      </c>
      <c r="X129" s="75" t="str">
        <f t="shared" si="14"/>
        <v/>
      </c>
      <c r="Y129" s="76"/>
      <c r="Z129" s="77">
        <f t="shared" si="8"/>
        <v>0</v>
      </c>
      <c r="AA129" s="73">
        <f t="shared" si="15"/>
        <v>0</v>
      </c>
    </row>
    <row r="130" spans="1:27" s="6" customFormat="1" ht="24" customHeight="1" x14ac:dyDescent="0.2">
      <c r="A130" s="200">
        <v>127</v>
      </c>
      <c r="B130" s="278"/>
      <c r="C130" s="326"/>
      <c r="D130" s="279"/>
      <c r="E130" s="280"/>
      <c r="F130" s="281"/>
      <c r="G130" s="282"/>
      <c r="H130" s="283"/>
      <c r="I130" s="284"/>
      <c r="J130" s="285"/>
      <c r="K130" s="282"/>
      <c r="L130" s="286"/>
      <c r="M130" s="287"/>
      <c r="N130" s="288"/>
      <c r="O130" s="282"/>
      <c r="P130" s="283"/>
      <c r="Q130" s="289"/>
      <c r="R130" s="119">
        <v>0</v>
      </c>
      <c r="S130" s="119">
        <f t="shared" si="9"/>
        <v>0</v>
      </c>
      <c r="T130" s="31">
        <f t="shared" si="10"/>
        <v>0</v>
      </c>
      <c r="U130" s="141">
        <f t="shared" si="11"/>
        <v>0</v>
      </c>
      <c r="V130" s="74">
        <f t="shared" si="12"/>
        <v>0</v>
      </c>
      <c r="W130" s="74">
        <f t="shared" si="13"/>
        <v>0</v>
      </c>
      <c r="X130" s="75" t="str">
        <f t="shared" si="14"/>
        <v/>
      </c>
      <c r="Y130" s="76"/>
      <c r="Z130" s="77">
        <f t="shared" si="8"/>
        <v>0</v>
      </c>
      <c r="AA130" s="73">
        <f t="shared" si="15"/>
        <v>0</v>
      </c>
    </row>
    <row r="131" spans="1:27" s="6" customFormat="1" ht="24" customHeight="1" x14ac:dyDescent="0.2">
      <c r="A131" s="200">
        <v>128</v>
      </c>
      <c r="B131" s="278"/>
      <c r="C131" s="326"/>
      <c r="D131" s="279"/>
      <c r="E131" s="280"/>
      <c r="F131" s="281"/>
      <c r="G131" s="282"/>
      <c r="H131" s="283"/>
      <c r="I131" s="284"/>
      <c r="J131" s="285"/>
      <c r="K131" s="282"/>
      <c r="L131" s="286"/>
      <c r="M131" s="287"/>
      <c r="N131" s="288"/>
      <c r="O131" s="282"/>
      <c r="P131" s="283"/>
      <c r="Q131" s="289"/>
      <c r="R131" s="119">
        <v>0</v>
      </c>
      <c r="S131" s="119">
        <f t="shared" si="9"/>
        <v>0</v>
      </c>
      <c r="T131" s="31">
        <f t="shared" si="10"/>
        <v>0</v>
      </c>
      <c r="U131" s="141">
        <f t="shared" si="11"/>
        <v>0</v>
      </c>
      <c r="V131" s="74">
        <f t="shared" si="12"/>
        <v>0</v>
      </c>
      <c r="W131" s="74">
        <f t="shared" si="13"/>
        <v>0</v>
      </c>
      <c r="X131" s="75" t="str">
        <f t="shared" si="14"/>
        <v/>
      </c>
      <c r="Y131" s="76"/>
      <c r="Z131" s="77">
        <f t="shared" si="8"/>
        <v>0</v>
      </c>
      <c r="AA131" s="73">
        <f t="shared" si="15"/>
        <v>0</v>
      </c>
    </row>
    <row r="132" spans="1:27" s="6" customFormat="1" ht="24" customHeight="1" x14ac:dyDescent="0.2">
      <c r="A132" s="200">
        <v>129</v>
      </c>
      <c r="B132" s="278"/>
      <c r="C132" s="326"/>
      <c r="D132" s="279"/>
      <c r="E132" s="280"/>
      <c r="F132" s="281"/>
      <c r="G132" s="282"/>
      <c r="H132" s="283"/>
      <c r="I132" s="284"/>
      <c r="J132" s="285"/>
      <c r="K132" s="282"/>
      <c r="L132" s="286"/>
      <c r="M132" s="287"/>
      <c r="N132" s="288"/>
      <c r="O132" s="282"/>
      <c r="P132" s="283"/>
      <c r="Q132" s="289"/>
      <c r="R132" s="119">
        <v>0</v>
      </c>
      <c r="S132" s="119">
        <f t="shared" si="9"/>
        <v>0</v>
      </c>
      <c r="T132" s="31">
        <f t="shared" si="10"/>
        <v>0</v>
      </c>
      <c r="U132" s="141">
        <f t="shared" si="11"/>
        <v>0</v>
      </c>
      <c r="V132" s="74">
        <f t="shared" si="12"/>
        <v>0</v>
      </c>
      <c r="W132" s="74">
        <f t="shared" si="13"/>
        <v>0</v>
      </c>
      <c r="X132" s="75" t="str">
        <f t="shared" si="14"/>
        <v/>
      </c>
      <c r="Y132" s="76"/>
      <c r="Z132" s="77">
        <f t="shared" ref="Z132:Z184" si="16">(IF(OR($C132=0,$D132=0),0,IF(OR($E132=0,$G132=0,$H132=0),0,MIN((VLOOKUP($D132,$A$232:$C$240,3,0))*(IF($D132=6,$H132,$G132))*((MIN((VLOOKUP($D132,$A$232:$E$240,5,0)),(MIN($Y132,IF($D132=6,$G132,$H132)))))),MIN((VLOOKUP($D132,$A$232:$C$240,3,0)),($E132+$F132))*(IF($D132=6,$H132,((MIN((VLOOKUP($D132,$A$232:$E$240,5,0)),$H132,$Y132)))))))))+(IF(OR($C132=0,$D132=0),0,IF(OR($I132=0,$K132=0,$L132=0),0,MIN((VLOOKUP($D132,$A$232:$C$240,3,0))*(IF($D132=6,$L132,$K132))*((MIN((VLOOKUP($D132,$A$232:$E$240,5,0)),(MIN($Y132,IF($D132=6,$K132,$L132)))))),MIN((VLOOKUP($D132,$A$232:$C$240,3,0)),($I132+$J132))*(IF($D132=6,$L132,((MIN((VLOOKUP($D132,$A$232:$E$240,5,0)),$L132,$Y132)))))))))+(IF(OR($C132=0,$D132=0),0,IF(OR($M132=0,$O132=0,$P132=0),0,MIN((VLOOKUP($D132,$A$232:$C$240,3,0))*(IF($D132=6,$P132,$O132))*((MIN((VLOOKUP($D132,$A$232:$E$240,5,0)),(MIN($Y132,IF($D132=6,$O132,$P132)))))),MIN((VLOOKUP($D132,$A$232:$C$240,3,0)),($M132+$N132))*(IF($D132=6,$P132,((MIN((VLOOKUP($D132,$A$232:$E$240,5,0)),$P132,$Y132)))))))))</f>
        <v>0</v>
      </c>
      <c r="AA132" s="73">
        <f t="shared" si="15"/>
        <v>0</v>
      </c>
    </row>
    <row r="133" spans="1:27" s="6" customFormat="1" ht="24" customHeight="1" x14ac:dyDescent="0.2">
      <c r="A133" s="200">
        <v>130</v>
      </c>
      <c r="B133" s="278"/>
      <c r="C133" s="326"/>
      <c r="D133" s="279"/>
      <c r="E133" s="280"/>
      <c r="F133" s="281"/>
      <c r="G133" s="282"/>
      <c r="H133" s="283"/>
      <c r="I133" s="284"/>
      <c r="J133" s="285"/>
      <c r="K133" s="282"/>
      <c r="L133" s="286"/>
      <c r="M133" s="287"/>
      <c r="N133" s="288"/>
      <c r="O133" s="282"/>
      <c r="P133" s="283"/>
      <c r="Q133" s="289"/>
      <c r="R133" s="119">
        <v>0</v>
      </c>
      <c r="S133" s="119">
        <f t="shared" ref="S133:S196" si="17">(M133+N133)*P133+(I133+J133)*L133+(E133+F133)*H133</f>
        <v>0</v>
      </c>
      <c r="T133" s="31">
        <f t="shared" ref="T133:T196" si="18">(IF(OR($C133=0,$D133=0),0,IF(OR($E133=0,$G133=0,$H133=0),0,MIN((VLOOKUP($D133,$A$232:$C$240,3,0))*(IF($D133=6,$H133,$G133))*((MIN((VLOOKUP($D133,$A$232:$E$240,5,0)),(IF($D133=6,$G133,$H133))))),MIN((VLOOKUP($D133,$A$232:$C$240,3,0)),($E133+$F133))*(IF($D133=6,$H133,((MIN((VLOOKUP($D133,$A$232:$E$240,5,0)),$H133)))))))))+(IF(OR($C133=0,$D133=0),0,IF(OR($I133=0,$K133=0,$L133=0),0,MIN((VLOOKUP($D133,$A$232:$C$240,3,0))*(IF($D133=6,$L133,$K133))*((MIN((VLOOKUP($D133,$A$232:$E$240,5,0)),(IF($D133=6,$K133,$L133))))),MIN((VLOOKUP($D133,$A$232:$C$240,3,0)),($I133+$J133))*(IF($D133=6,$L133,((MIN((VLOOKUP($D133,$A$232:$E$240,5,0)),$L133)))))))))+(IF(OR($C133=0,$D133=0),0,IF(OR($M133=0,$O133=0,$P133=0),0,MIN((VLOOKUP($D133,$A$232:$C$2409,3,0))*(IF($D133=6,$P133,$O133))*((MIN((VLOOKUP($D133,$A$232:$E$240,5,0)),(IF($D133=6,$O133,$P133))))),MIN((VLOOKUP($D133,$A$232:$C$240,3,0)),($M133+$N133))*(IF($D133=6,$P133,((MIN((VLOOKUP($D133,$A$232:$E$240,5,0)),$P133)))))))))</f>
        <v>0</v>
      </c>
      <c r="U133" s="141">
        <f t="shared" ref="U133:U196" si="19">Q133+T133</f>
        <v>0</v>
      </c>
      <c r="V133" s="74">
        <f t="shared" ref="V133:V196" si="20">T133-AA133</f>
        <v>0</v>
      </c>
      <c r="W133" s="74">
        <f t="shared" ref="W133:W196" si="21">V133-T133</f>
        <v>0</v>
      </c>
      <c r="X133" s="75" t="str">
        <f t="shared" ref="X133:X196" si="22">IF(AND(AA133&gt;0,(V133=T133-AA133)),"מועסק פחות מ-10% מזמנו במופ","")</f>
        <v/>
      </c>
      <c r="Y133" s="76"/>
      <c r="Z133" s="77">
        <f t="shared" si="16"/>
        <v>0</v>
      </c>
      <c r="AA133" s="73">
        <f t="shared" ref="AA133:AA196" si="23">IF($G133*$H133&lt;0.1,(IF(OR($C133=0,$D133=0),0,IF(OR($E133=0,$G133=0,$H133=0),0,MIN((VLOOKUP($D133,$A$232:$C$240,3,0))*(IF($D133=6,$H133,$G133))*((MIN((VLOOKUP($D133,$A$232:$E$240,5,0)),(IF($D133=6,$G133,$H133))))),MIN((VLOOKUP($D133,$A$232:$C$240,3,0)),($E133+$F133))*(IF($D133=6,$H133,((MIN((VLOOKUP($D133,$A$232:$E$240,5,0)),$H133))))))))),0)+IF($L133*$K133&lt;0.1,(IF(OR($C133=0,$D133=0),0,IF(OR($I133=0,$K133=0,$L133=0),0,MIN((VLOOKUP($D133,$A$232:$C$240,3,0))*(IF($D133=6,$L133,$K133))*((MIN((VLOOKUP($D133,$A$232:$E$240,5,0)),(IF($D133=6,$K133,$L133))))),MIN((VLOOKUP($D133,$A$232:$C$240,3,0)),($I133+$J133))*(IF($D133=6,$L133,((MIN((VLOOKUP($D133,$A$232:$E$240,5,0)),$L133))))))))),0)+IF($O133*$P133&lt;0.1,(IF(OR($C133=0,$D133=0),0,IF(OR($M133=0,$O133=0,$P133=0),0,MIN((VLOOKUP($D133,$A$232:$C$240,3,0))*(IF($D133=6,$P133,$O133))*((MIN((VLOOKUP($D133,$A$232:$E$240,5,0)),(IF($D133=6,$O133,$P133))))),MIN((VLOOKUP($D133,$A$232:$C$240,3,0)),($M133+$N133))*(IF($D133=6,$P133,((MIN((VLOOKUP($D133,$A$232:$E$240,5,0)),$P133))))))))),0)</f>
        <v>0</v>
      </c>
    </row>
    <row r="134" spans="1:27" s="6" customFormat="1" ht="24" customHeight="1" x14ac:dyDescent="0.2">
      <c r="A134" s="200">
        <v>131</v>
      </c>
      <c r="B134" s="278"/>
      <c r="C134" s="326"/>
      <c r="D134" s="279"/>
      <c r="E134" s="280"/>
      <c r="F134" s="281"/>
      <c r="G134" s="282"/>
      <c r="H134" s="283"/>
      <c r="I134" s="284"/>
      <c r="J134" s="285"/>
      <c r="K134" s="282"/>
      <c r="L134" s="286"/>
      <c r="M134" s="287"/>
      <c r="N134" s="288"/>
      <c r="O134" s="282"/>
      <c r="P134" s="283"/>
      <c r="Q134" s="289"/>
      <c r="R134" s="119">
        <v>0</v>
      </c>
      <c r="S134" s="119">
        <f t="shared" si="17"/>
        <v>0</v>
      </c>
      <c r="T134" s="31">
        <f t="shared" si="18"/>
        <v>0</v>
      </c>
      <c r="U134" s="141">
        <f t="shared" si="19"/>
        <v>0</v>
      </c>
      <c r="V134" s="74">
        <f t="shared" si="20"/>
        <v>0</v>
      </c>
      <c r="W134" s="74">
        <f t="shared" si="21"/>
        <v>0</v>
      </c>
      <c r="X134" s="75" t="str">
        <f t="shared" si="22"/>
        <v/>
      </c>
      <c r="Y134" s="76"/>
      <c r="Z134" s="77">
        <f t="shared" si="16"/>
        <v>0</v>
      </c>
      <c r="AA134" s="73">
        <f t="shared" si="23"/>
        <v>0</v>
      </c>
    </row>
    <row r="135" spans="1:27" s="6" customFormat="1" ht="24" customHeight="1" x14ac:dyDescent="0.2">
      <c r="A135" s="200">
        <v>132</v>
      </c>
      <c r="B135" s="278"/>
      <c r="C135" s="326"/>
      <c r="D135" s="279"/>
      <c r="E135" s="280"/>
      <c r="F135" s="281"/>
      <c r="G135" s="282"/>
      <c r="H135" s="283"/>
      <c r="I135" s="284"/>
      <c r="J135" s="285"/>
      <c r="K135" s="282"/>
      <c r="L135" s="286"/>
      <c r="M135" s="287"/>
      <c r="N135" s="288"/>
      <c r="O135" s="282"/>
      <c r="P135" s="283"/>
      <c r="Q135" s="289"/>
      <c r="R135" s="119">
        <v>0</v>
      </c>
      <c r="S135" s="119">
        <f t="shared" si="17"/>
        <v>0</v>
      </c>
      <c r="T135" s="31">
        <f t="shared" si="18"/>
        <v>0</v>
      </c>
      <c r="U135" s="141">
        <f t="shared" si="19"/>
        <v>0</v>
      </c>
      <c r="V135" s="74">
        <f t="shared" si="20"/>
        <v>0</v>
      </c>
      <c r="W135" s="74">
        <f t="shared" si="21"/>
        <v>0</v>
      </c>
      <c r="X135" s="75" t="str">
        <f t="shared" si="22"/>
        <v/>
      </c>
      <c r="Y135" s="76"/>
      <c r="Z135" s="77">
        <f t="shared" si="16"/>
        <v>0</v>
      </c>
      <c r="AA135" s="73">
        <f t="shared" si="23"/>
        <v>0</v>
      </c>
    </row>
    <row r="136" spans="1:27" s="6" customFormat="1" ht="24" customHeight="1" x14ac:dyDescent="0.2">
      <c r="A136" s="200">
        <v>133</v>
      </c>
      <c r="B136" s="278"/>
      <c r="C136" s="326"/>
      <c r="D136" s="279"/>
      <c r="E136" s="280"/>
      <c r="F136" s="281"/>
      <c r="G136" s="282"/>
      <c r="H136" s="283"/>
      <c r="I136" s="284"/>
      <c r="J136" s="285"/>
      <c r="K136" s="282"/>
      <c r="L136" s="286"/>
      <c r="M136" s="287"/>
      <c r="N136" s="288"/>
      <c r="O136" s="282"/>
      <c r="P136" s="283"/>
      <c r="Q136" s="289"/>
      <c r="R136" s="119">
        <v>0</v>
      </c>
      <c r="S136" s="119">
        <f t="shared" si="17"/>
        <v>0</v>
      </c>
      <c r="T136" s="31">
        <f t="shared" si="18"/>
        <v>0</v>
      </c>
      <c r="U136" s="141">
        <f t="shared" si="19"/>
        <v>0</v>
      </c>
      <c r="V136" s="74">
        <f t="shared" si="20"/>
        <v>0</v>
      </c>
      <c r="W136" s="74">
        <f t="shared" si="21"/>
        <v>0</v>
      </c>
      <c r="X136" s="75" t="str">
        <f t="shared" si="22"/>
        <v/>
      </c>
      <c r="Y136" s="76"/>
      <c r="Z136" s="77">
        <f t="shared" si="16"/>
        <v>0</v>
      </c>
      <c r="AA136" s="73">
        <f t="shared" si="23"/>
        <v>0</v>
      </c>
    </row>
    <row r="137" spans="1:27" s="6" customFormat="1" ht="24" customHeight="1" x14ac:dyDescent="0.2">
      <c r="A137" s="200">
        <v>134</v>
      </c>
      <c r="B137" s="278"/>
      <c r="C137" s="326"/>
      <c r="D137" s="279"/>
      <c r="E137" s="280"/>
      <c r="F137" s="281"/>
      <c r="G137" s="282"/>
      <c r="H137" s="283"/>
      <c r="I137" s="284"/>
      <c r="J137" s="285"/>
      <c r="K137" s="282"/>
      <c r="L137" s="286"/>
      <c r="M137" s="287"/>
      <c r="N137" s="288"/>
      <c r="O137" s="282"/>
      <c r="P137" s="283"/>
      <c r="Q137" s="289"/>
      <c r="R137" s="119">
        <v>0</v>
      </c>
      <c r="S137" s="119">
        <f t="shared" si="17"/>
        <v>0</v>
      </c>
      <c r="T137" s="31">
        <f t="shared" si="18"/>
        <v>0</v>
      </c>
      <c r="U137" s="141">
        <f t="shared" si="19"/>
        <v>0</v>
      </c>
      <c r="V137" s="74">
        <f t="shared" si="20"/>
        <v>0</v>
      </c>
      <c r="W137" s="74">
        <f t="shared" si="21"/>
        <v>0</v>
      </c>
      <c r="X137" s="75" t="str">
        <f t="shared" si="22"/>
        <v/>
      </c>
      <c r="Y137" s="76"/>
      <c r="Z137" s="77">
        <f t="shared" si="16"/>
        <v>0</v>
      </c>
      <c r="AA137" s="73">
        <f t="shared" si="23"/>
        <v>0</v>
      </c>
    </row>
    <row r="138" spans="1:27" s="6" customFormat="1" ht="24" customHeight="1" x14ac:dyDescent="0.2">
      <c r="A138" s="200">
        <v>135</v>
      </c>
      <c r="B138" s="278"/>
      <c r="C138" s="326"/>
      <c r="D138" s="279"/>
      <c r="E138" s="280"/>
      <c r="F138" s="281"/>
      <c r="G138" s="282"/>
      <c r="H138" s="283"/>
      <c r="I138" s="284"/>
      <c r="J138" s="285"/>
      <c r="K138" s="282"/>
      <c r="L138" s="286"/>
      <c r="M138" s="287"/>
      <c r="N138" s="288"/>
      <c r="O138" s="282"/>
      <c r="P138" s="283"/>
      <c r="Q138" s="289"/>
      <c r="R138" s="119">
        <v>0</v>
      </c>
      <c r="S138" s="119">
        <f t="shared" si="17"/>
        <v>0</v>
      </c>
      <c r="T138" s="31">
        <f t="shared" si="18"/>
        <v>0</v>
      </c>
      <c r="U138" s="141">
        <f t="shared" si="19"/>
        <v>0</v>
      </c>
      <c r="V138" s="74">
        <f t="shared" si="20"/>
        <v>0</v>
      </c>
      <c r="W138" s="74">
        <f t="shared" si="21"/>
        <v>0</v>
      </c>
      <c r="X138" s="75" t="str">
        <f t="shared" si="22"/>
        <v/>
      </c>
      <c r="Y138" s="76"/>
      <c r="Z138" s="77">
        <f t="shared" si="16"/>
        <v>0</v>
      </c>
      <c r="AA138" s="73">
        <f t="shared" si="23"/>
        <v>0</v>
      </c>
    </row>
    <row r="139" spans="1:27" s="6" customFormat="1" ht="24" customHeight="1" x14ac:dyDescent="0.2">
      <c r="A139" s="200">
        <v>136</v>
      </c>
      <c r="B139" s="278"/>
      <c r="C139" s="326"/>
      <c r="D139" s="279"/>
      <c r="E139" s="280"/>
      <c r="F139" s="281"/>
      <c r="G139" s="282"/>
      <c r="H139" s="283"/>
      <c r="I139" s="284"/>
      <c r="J139" s="285"/>
      <c r="K139" s="282"/>
      <c r="L139" s="286"/>
      <c r="M139" s="287"/>
      <c r="N139" s="288"/>
      <c r="O139" s="282"/>
      <c r="P139" s="283"/>
      <c r="Q139" s="289"/>
      <c r="R139" s="119">
        <v>0</v>
      </c>
      <c r="S139" s="119">
        <f t="shared" si="17"/>
        <v>0</v>
      </c>
      <c r="T139" s="31">
        <f t="shared" si="18"/>
        <v>0</v>
      </c>
      <c r="U139" s="141">
        <f t="shared" si="19"/>
        <v>0</v>
      </c>
      <c r="V139" s="74">
        <f t="shared" si="20"/>
        <v>0</v>
      </c>
      <c r="W139" s="74">
        <f t="shared" si="21"/>
        <v>0</v>
      </c>
      <c r="X139" s="75" t="str">
        <f t="shared" si="22"/>
        <v/>
      </c>
      <c r="Y139" s="76"/>
      <c r="Z139" s="77">
        <f t="shared" si="16"/>
        <v>0</v>
      </c>
      <c r="AA139" s="73">
        <f t="shared" si="23"/>
        <v>0</v>
      </c>
    </row>
    <row r="140" spans="1:27" s="6" customFormat="1" ht="24" customHeight="1" x14ac:dyDescent="0.2">
      <c r="A140" s="200">
        <v>137</v>
      </c>
      <c r="B140" s="278"/>
      <c r="C140" s="326"/>
      <c r="D140" s="279"/>
      <c r="E140" s="280"/>
      <c r="F140" s="281"/>
      <c r="G140" s="282"/>
      <c r="H140" s="283"/>
      <c r="I140" s="284"/>
      <c r="J140" s="285"/>
      <c r="K140" s="282"/>
      <c r="L140" s="286"/>
      <c r="M140" s="287"/>
      <c r="N140" s="288"/>
      <c r="O140" s="282"/>
      <c r="P140" s="283"/>
      <c r="Q140" s="289"/>
      <c r="R140" s="119">
        <v>0</v>
      </c>
      <c r="S140" s="119">
        <f t="shared" si="17"/>
        <v>0</v>
      </c>
      <c r="T140" s="31">
        <f t="shared" si="18"/>
        <v>0</v>
      </c>
      <c r="U140" s="141">
        <f t="shared" si="19"/>
        <v>0</v>
      </c>
      <c r="V140" s="74">
        <f t="shared" si="20"/>
        <v>0</v>
      </c>
      <c r="W140" s="74">
        <f t="shared" si="21"/>
        <v>0</v>
      </c>
      <c r="X140" s="75" t="str">
        <f t="shared" si="22"/>
        <v/>
      </c>
      <c r="Y140" s="76"/>
      <c r="Z140" s="77">
        <f t="shared" si="16"/>
        <v>0</v>
      </c>
      <c r="AA140" s="73">
        <f t="shared" si="23"/>
        <v>0</v>
      </c>
    </row>
    <row r="141" spans="1:27" s="6" customFormat="1" ht="24" customHeight="1" x14ac:dyDescent="0.2">
      <c r="A141" s="200">
        <v>138</v>
      </c>
      <c r="B141" s="278"/>
      <c r="C141" s="326"/>
      <c r="D141" s="279"/>
      <c r="E141" s="280"/>
      <c r="F141" s="281"/>
      <c r="G141" s="282"/>
      <c r="H141" s="283"/>
      <c r="I141" s="284"/>
      <c r="J141" s="285"/>
      <c r="K141" s="282"/>
      <c r="L141" s="286"/>
      <c r="M141" s="287"/>
      <c r="N141" s="288"/>
      <c r="O141" s="282"/>
      <c r="P141" s="283"/>
      <c r="Q141" s="289"/>
      <c r="R141" s="119">
        <v>0</v>
      </c>
      <c r="S141" s="119">
        <f t="shared" si="17"/>
        <v>0</v>
      </c>
      <c r="T141" s="31">
        <f t="shared" si="18"/>
        <v>0</v>
      </c>
      <c r="U141" s="141">
        <f t="shared" si="19"/>
        <v>0</v>
      </c>
      <c r="V141" s="74">
        <f t="shared" si="20"/>
        <v>0</v>
      </c>
      <c r="W141" s="74">
        <f t="shared" si="21"/>
        <v>0</v>
      </c>
      <c r="X141" s="75" t="str">
        <f t="shared" si="22"/>
        <v/>
      </c>
      <c r="Y141" s="76"/>
      <c r="Z141" s="77">
        <f t="shared" si="16"/>
        <v>0</v>
      </c>
      <c r="AA141" s="73">
        <f t="shared" si="23"/>
        <v>0</v>
      </c>
    </row>
    <row r="142" spans="1:27" s="6" customFormat="1" ht="24" customHeight="1" x14ac:dyDescent="0.2">
      <c r="A142" s="200">
        <v>139</v>
      </c>
      <c r="B142" s="278"/>
      <c r="C142" s="326"/>
      <c r="D142" s="279"/>
      <c r="E142" s="280"/>
      <c r="F142" s="281"/>
      <c r="G142" s="282"/>
      <c r="H142" s="283"/>
      <c r="I142" s="284"/>
      <c r="J142" s="285"/>
      <c r="K142" s="282"/>
      <c r="L142" s="286"/>
      <c r="M142" s="287"/>
      <c r="N142" s="288"/>
      <c r="O142" s="282"/>
      <c r="P142" s="283"/>
      <c r="Q142" s="289"/>
      <c r="R142" s="119">
        <v>0</v>
      </c>
      <c r="S142" s="119">
        <f t="shared" si="17"/>
        <v>0</v>
      </c>
      <c r="T142" s="31">
        <f t="shared" si="18"/>
        <v>0</v>
      </c>
      <c r="U142" s="141">
        <f t="shared" si="19"/>
        <v>0</v>
      </c>
      <c r="V142" s="74">
        <f t="shared" si="20"/>
        <v>0</v>
      </c>
      <c r="W142" s="74">
        <f t="shared" si="21"/>
        <v>0</v>
      </c>
      <c r="X142" s="75" t="str">
        <f t="shared" si="22"/>
        <v/>
      </c>
      <c r="Y142" s="76"/>
      <c r="Z142" s="77">
        <f t="shared" si="16"/>
        <v>0</v>
      </c>
      <c r="AA142" s="73">
        <f t="shared" si="23"/>
        <v>0</v>
      </c>
    </row>
    <row r="143" spans="1:27" s="6" customFormat="1" ht="24" customHeight="1" x14ac:dyDescent="0.2">
      <c r="A143" s="200">
        <v>140</v>
      </c>
      <c r="B143" s="278"/>
      <c r="C143" s="326"/>
      <c r="D143" s="279"/>
      <c r="E143" s="280"/>
      <c r="F143" s="281"/>
      <c r="G143" s="282"/>
      <c r="H143" s="283"/>
      <c r="I143" s="284"/>
      <c r="J143" s="285"/>
      <c r="K143" s="282"/>
      <c r="L143" s="286"/>
      <c r="M143" s="287"/>
      <c r="N143" s="288"/>
      <c r="O143" s="282"/>
      <c r="P143" s="283"/>
      <c r="Q143" s="289"/>
      <c r="R143" s="119">
        <v>0</v>
      </c>
      <c r="S143" s="119">
        <f t="shared" si="17"/>
        <v>0</v>
      </c>
      <c r="T143" s="31">
        <f t="shared" si="18"/>
        <v>0</v>
      </c>
      <c r="U143" s="141">
        <f t="shared" si="19"/>
        <v>0</v>
      </c>
      <c r="V143" s="74">
        <f t="shared" si="20"/>
        <v>0</v>
      </c>
      <c r="W143" s="74">
        <f t="shared" si="21"/>
        <v>0</v>
      </c>
      <c r="X143" s="75" t="str">
        <f t="shared" si="22"/>
        <v/>
      </c>
      <c r="Y143" s="76"/>
      <c r="Z143" s="77">
        <f t="shared" si="16"/>
        <v>0</v>
      </c>
      <c r="AA143" s="73">
        <f t="shared" si="23"/>
        <v>0</v>
      </c>
    </row>
    <row r="144" spans="1:27" s="6" customFormat="1" ht="24" customHeight="1" x14ac:dyDescent="0.2">
      <c r="A144" s="200">
        <v>141</v>
      </c>
      <c r="B144" s="278"/>
      <c r="C144" s="326"/>
      <c r="D144" s="279"/>
      <c r="E144" s="280"/>
      <c r="F144" s="281"/>
      <c r="G144" s="282"/>
      <c r="H144" s="283"/>
      <c r="I144" s="284"/>
      <c r="J144" s="285"/>
      <c r="K144" s="282"/>
      <c r="L144" s="286"/>
      <c r="M144" s="287"/>
      <c r="N144" s="288"/>
      <c r="O144" s="282"/>
      <c r="P144" s="283"/>
      <c r="Q144" s="289"/>
      <c r="R144" s="119">
        <v>0</v>
      </c>
      <c r="S144" s="119">
        <f t="shared" si="17"/>
        <v>0</v>
      </c>
      <c r="T144" s="31">
        <f t="shared" si="18"/>
        <v>0</v>
      </c>
      <c r="U144" s="141">
        <f t="shared" si="19"/>
        <v>0</v>
      </c>
      <c r="V144" s="74">
        <f t="shared" si="20"/>
        <v>0</v>
      </c>
      <c r="W144" s="74">
        <f t="shared" si="21"/>
        <v>0</v>
      </c>
      <c r="X144" s="75" t="str">
        <f t="shared" si="22"/>
        <v/>
      </c>
      <c r="Y144" s="76"/>
      <c r="Z144" s="77">
        <f t="shared" si="16"/>
        <v>0</v>
      </c>
      <c r="AA144" s="73">
        <f t="shared" si="23"/>
        <v>0</v>
      </c>
    </row>
    <row r="145" spans="1:27" s="6" customFormat="1" ht="24" customHeight="1" x14ac:dyDescent="0.2">
      <c r="A145" s="200">
        <v>142</v>
      </c>
      <c r="B145" s="278"/>
      <c r="C145" s="326"/>
      <c r="D145" s="279"/>
      <c r="E145" s="280"/>
      <c r="F145" s="281"/>
      <c r="G145" s="282"/>
      <c r="H145" s="283"/>
      <c r="I145" s="284"/>
      <c r="J145" s="285"/>
      <c r="K145" s="282"/>
      <c r="L145" s="286"/>
      <c r="M145" s="287"/>
      <c r="N145" s="288"/>
      <c r="O145" s="282"/>
      <c r="P145" s="283"/>
      <c r="Q145" s="289"/>
      <c r="R145" s="119">
        <v>0</v>
      </c>
      <c r="S145" s="119">
        <f t="shared" si="17"/>
        <v>0</v>
      </c>
      <c r="T145" s="31">
        <f t="shared" si="18"/>
        <v>0</v>
      </c>
      <c r="U145" s="141">
        <f t="shared" si="19"/>
        <v>0</v>
      </c>
      <c r="V145" s="74">
        <f t="shared" si="20"/>
        <v>0</v>
      </c>
      <c r="W145" s="74">
        <f t="shared" si="21"/>
        <v>0</v>
      </c>
      <c r="X145" s="75" t="str">
        <f t="shared" si="22"/>
        <v/>
      </c>
      <c r="Y145" s="76"/>
      <c r="Z145" s="77">
        <f t="shared" si="16"/>
        <v>0</v>
      </c>
      <c r="AA145" s="73">
        <f t="shared" si="23"/>
        <v>0</v>
      </c>
    </row>
    <row r="146" spans="1:27" s="6" customFormat="1" ht="24" customHeight="1" x14ac:dyDescent="0.2">
      <c r="A146" s="200">
        <v>143</v>
      </c>
      <c r="B146" s="278"/>
      <c r="C146" s="326"/>
      <c r="D146" s="279"/>
      <c r="E146" s="280"/>
      <c r="F146" s="281"/>
      <c r="G146" s="282"/>
      <c r="H146" s="283"/>
      <c r="I146" s="284"/>
      <c r="J146" s="285"/>
      <c r="K146" s="282"/>
      <c r="L146" s="286"/>
      <c r="M146" s="287"/>
      <c r="N146" s="288"/>
      <c r="O146" s="282"/>
      <c r="P146" s="283"/>
      <c r="Q146" s="289"/>
      <c r="R146" s="119">
        <v>0</v>
      </c>
      <c r="S146" s="119">
        <f t="shared" si="17"/>
        <v>0</v>
      </c>
      <c r="T146" s="31">
        <f t="shared" si="18"/>
        <v>0</v>
      </c>
      <c r="U146" s="141">
        <f t="shared" si="19"/>
        <v>0</v>
      </c>
      <c r="V146" s="74">
        <f t="shared" si="20"/>
        <v>0</v>
      </c>
      <c r="W146" s="74">
        <f t="shared" si="21"/>
        <v>0</v>
      </c>
      <c r="X146" s="75" t="str">
        <f t="shared" si="22"/>
        <v/>
      </c>
      <c r="Y146" s="76"/>
      <c r="Z146" s="77">
        <f t="shared" si="16"/>
        <v>0</v>
      </c>
      <c r="AA146" s="73">
        <f t="shared" si="23"/>
        <v>0</v>
      </c>
    </row>
    <row r="147" spans="1:27" s="6" customFormat="1" ht="24" customHeight="1" x14ac:dyDescent="0.2">
      <c r="A147" s="200">
        <v>144</v>
      </c>
      <c r="B147" s="278"/>
      <c r="C147" s="326"/>
      <c r="D147" s="279"/>
      <c r="E147" s="280"/>
      <c r="F147" s="281"/>
      <c r="G147" s="282"/>
      <c r="H147" s="283"/>
      <c r="I147" s="284"/>
      <c r="J147" s="285"/>
      <c r="K147" s="282"/>
      <c r="L147" s="286"/>
      <c r="M147" s="287"/>
      <c r="N147" s="288"/>
      <c r="O147" s="282"/>
      <c r="P147" s="283"/>
      <c r="Q147" s="289"/>
      <c r="R147" s="119">
        <v>0</v>
      </c>
      <c r="S147" s="119">
        <f t="shared" si="17"/>
        <v>0</v>
      </c>
      <c r="T147" s="31">
        <f t="shared" si="18"/>
        <v>0</v>
      </c>
      <c r="U147" s="141">
        <f t="shared" si="19"/>
        <v>0</v>
      </c>
      <c r="V147" s="74">
        <f t="shared" si="20"/>
        <v>0</v>
      </c>
      <c r="W147" s="74">
        <f t="shared" si="21"/>
        <v>0</v>
      </c>
      <c r="X147" s="75" t="str">
        <f t="shared" si="22"/>
        <v/>
      </c>
      <c r="Y147" s="76"/>
      <c r="Z147" s="77">
        <f t="shared" si="16"/>
        <v>0</v>
      </c>
      <c r="AA147" s="73">
        <f t="shared" si="23"/>
        <v>0</v>
      </c>
    </row>
    <row r="148" spans="1:27" s="6" customFormat="1" ht="24" customHeight="1" x14ac:dyDescent="0.2">
      <c r="A148" s="200">
        <v>145</v>
      </c>
      <c r="B148" s="278"/>
      <c r="C148" s="326"/>
      <c r="D148" s="279"/>
      <c r="E148" s="280"/>
      <c r="F148" s="281"/>
      <c r="G148" s="282"/>
      <c r="H148" s="283"/>
      <c r="I148" s="284"/>
      <c r="J148" s="285"/>
      <c r="K148" s="282"/>
      <c r="L148" s="286"/>
      <c r="M148" s="287"/>
      <c r="N148" s="288"/>
      <c r="O148" s="282"/>
      <c r="P148" s="283"/>
      <c r="Q148" s="289"/>
      <c r="R148" s="119">
        <v>0</v>
      </c>
      <c r="S148" s="119">
        <f t="shared" si="17"/>
        <v>0</v>
      </c>
      <c r="T148" s="31">
        <f t="shared" si="18"/>
        <v>0</v>
      </c>
      <c r="U148" s="141">
        <f t="shared" si="19"/>
        <v>0</v>
      </c>
      <c r="V148" s="74">
        <f t="shared" si="20"/>
        <v>0</v>
      </c>
      <c r="W148" s="74">
        <f t="shared" si="21"/>
        <v>0</v>
      </c>
      <c r="X148" s="75" t="str">
        <f t="shared" si="22"/>
        <v/>
      </c>
      <c r="Y148" s="76"/>
      <c r="Z148" s="77">
        <f t="shared" si="16"/>
        <v>0</v>
      </c>
      <c r="AA148" s="73">
        <f t="shared" si="23"/>
        <v>0</v>
      </c>
    </row>
    <row r="149" spans="1:27" s="6" customFormat="1" ht="24" customHeight="1" x14ac:dyDescent="0.2">
      <c r="A149" s="200">
        <v>146</v>
      </c>
      <c r="B149" s="278"/>
      <c r="C149" s="326"/>
      <c r="D149" s="279"/>
      <c r="E149" s="280"/>
      <c r="F149" s="281"/>
      <c r="G149" s="282"/>
      <c r="H149" s="283"/>
      <c r="I149" s="284"/>
      <c r="J149" s="285"/>
      <c r="K149" s="282"/>
      <c r="L149" s="286"/>
      <c r="M149" s="287"/>
      <c r="N149" s="288"/>
      <c r="O149" s="282"/>
      <c r="P149" s="283"/>
      <c r="Q149" s="289"/>
      <c r="R149" s="119">
        <v>0</v>
      </c>
      <c r="S149" s="119">
        <f t="shared" si="17"/>
        <v>0</v>
      </c>
      <c r="T149" s="31">
        <f t="shared" si="18"/>
        <v>0</v>
      </c>
      <c r="U149" s="141">
        <f t="shared" si="19"/>
        <v>0</v>
      </c>
      <c r="V149" s="74">
        <f t="shared" si="20"/>
        <v>0</v>
      </c>
      <c r="W149" s="74">
        <f t="shared" si="21"/>
        <v>0</v>
      </c>
      <c r="X149" s="75" t="str">
        <f t="shared" si="22"/>
        <v/>
      </c>
      <c r="Y149" s="76"/>
      <c r="Z149" s="77">
        <f t="shared" si="16"/>
        <v>0</v>
      </c>
      <c r="AA149" s="73">
        <f t="shared" si="23"/>
        <v>0</v>
      </c>
    </row>
    <row r="150" spans="1:27" s="6" customFormat="1" ht="24" customHeight="1" x14ac:dyDescent="0.2">
      <c r="A150" s="200">
        <v>147</v>
      </c>
      <c r="B150" s="278"/>
      <c r="C150" s="326"/>
      <c r="D150" s="279"/>
      <c r="E150" s="280"/>
      <c r="F150" s="281"/>
      <c r="G150" s="282"/>
      <c r="H150" s="283"/>
      <c r="I150" s="284"/>
      <c r="J150" s="285"/>
      <c r="K150" s="282"/>
      <c r="L150" s="286"/>
      <c r="M150" s="287"/>
      <c r="N150" s="288"/>
      <c r="O150" s="282"/>
      <c r="P150" s="283"/>
      <c r="Q150" s="289"/>
      <c r="R150" s="119">
        <v>0</v>
      </c>
      <c r="S150" s="119">
        <f t="shared" si="17"/>
        <v>0</v>
      </c>
      <c r="T150" s="31">
        <f t="shared" si="18"/>
        <v>0</v>
      </c>
      <c r="U150" s="141">
        <f t="shared" si="19"/>
        <v>0</v>
      </c>
      <c r="V150" s="74">
        <f t="shared" si="20"/>
        <v>0</v>
      </c>
      <c r="W150" s="74">
        <f t="shared" si="21"/>
        <v>0</v>
      </c>
      <c r="X150" s="75" t="str">
        <f t="shared" si="22"/>
        <v/>
      </c>
      <c r="Y150" s="76"/>
      <c r="Z150" s="77">
        <f t="shared" si="16"/>
        <v>0</v>
      </c>
      <c r="AA150" s="73">
        <f t="shared" si="23"/>
        <v>0</v>
      </c>
    </row>
    <row r="151" spans="1:27" s="6" customFormat="1" ht="24" customHeight="1" x14ac:dyDescent="0.2">
      <c r="A151" s="200">
        <v>148</v>
      </c>
      <c r="B151" s="278"/>
      <c r="C151" s="326"/>
      <c r="D151" s="279"/>
      <c r="E151" s="280"/>
      <c r="F151" s="281"/>
      <c r="G151" s="282"/>
      <c r="H151" s="283"/>
      <c r="I151" s="284"/>
      <c r="J151" s="285"/>
      <c r="K151" s="282"/>
      <c r="L151" s="286"/>
      <c r="M151" s="287"/>
      <c r="N151" s="288"/>
      <c r="O151" s="282"/>
      <c r="P151" s="283"/>
      <c r="Q151" s="289"/>
      <c r="R151" s="119">
        <v>0</v>
      </c>
      <c r="S151" s="119">
        <f t="shared" si="17"/>
        <v>0</v>
      </c>
      <c r="T151" s="31">
        <f t="shared" si="18"/>
        <v>0</v>
      </c>
      <c r="U151" s="141">
        <f t="shared" si="19"/>
        <v>0</v>
      </c>
      <c r="V151" s="74">
        <f t="shared" si="20"/>
        <v>0</v>
      </c>
      <c r="W151" s="74">
        <f t="shared" si="21"/>
        <v>0</v>
      </c>
      <c r="X151" s="75" t="str">
        <f t="shared" si="22"/>
        <v/>
      </c>
      <c r="Y151" s="76"/>
      <c r="Z151" s="77">
        <f t="shared" si="16"/>
        <v>0</v>
      </c>
      <c r="AA151" s="73">
        <f t="shared" si="23"/>
        <v>0</v>
      </c>
    </row>
    <row r="152" spans="1:27" s="6" customFormat="1" ht="24" customHeight="1" x14ac:dyDescent="0.2">
      <c r="A152" s="200">
        <v>149</v>
      </c>
      <c r="B152" s="278"/>
      <c r="C152" s="326"/>
      <c r="D152" s="279"/>
      <c r="E152" s="280"/>
      <c r="F152" s="281"/>
      <c r="G152" s="282"/>
      <c r="H152" s="283"/>
      <c r="I152" s="284"/>
      <c r="J152" s="285"/>
      <c r="K152" s="282"/>
      <c r="L152" s="286"/>
      <c r="M152" s="287"/>
      <c r="N152" s="288"/>
      <c r="O152" s="282"/>
      <c r="P152" s="283"/>
      <c r="Q152" s="289"/>
      <c r="R152" s="119">
        <v>0</v>
      </c>
      <c r="S152" s="119">
        <f t="shared" si="17"/>
        <v>0</v>
      </c>
      <c r="T152" s="31">
        <f t="shared" si="18"/>
        <v>0</v>
      </c>
      <c r="U152" s="141">
        <f t="shared" si="19"/>
        <v>0</v>
      </c>
      <c r="V152" s="74">
        <f t="shared" si="20"/>
        <v>0</v>
      </c>
      <c r="W152" s="74">
        <f t="shared" si="21"/>
        <v>0</v>
      </c>
      <c r="X152" s="75" t="str">
        <f t="shared" si="22"/>
        <v/>
      </c>
      <c r="Y152" s="76"/>
      <c r="Z152" s="77">
        <f t="shared" si="16"/>
        <v>0</v>
      </c>
      <c r="AA152" s="73">
        <f t="shared" si="23"/>
        <v>0</v>
      </c>
    </row>
    <row r="153" spans="1:27" s="6" customFormat="1" ht="24" customHeight="1" x14ac:dyDescent="0.2">
      <c r="A153" s="200">
        <v>150</v>
      </c>
      <c r="B153" s="278"/>
      <c r="C153" s="326"/>
      <c r="D153" s="279"/>
      <c r="E153" s="280"/>
      <c r="F153" s="281"/>
      <c r="G153" s="282"/>
      <c r="H153" s="283"/>
      <c r="I153" s="284"/>
      <c r="J153" s="285"/>
      <c r="K153" s="282"/>
      <c r="L153" s="286"/>
      <c r="M153" s="287"/>
      <c r="N153" s="288"/>
      <c r="O153" s="282"/>
      <c r="P153" s="283"/>
      <c r="Q153" s="289"/>
      <c r="R153" s="119">
        <v>0</v>
      </c>
      <c r="S153" s="119">
        <f t="shared" si="17"/>
        <v>0</v>
      </c>
      <c r="T153" s="31">
        <f t="shared" si="18"/>
        <v>0</v>
      </c>
      <c r="U153" s="141">
        <f t="shared" si="19"/>
        <v>0</v>
      </c>
      <c r="V153" s="74">
        <f t="shared" si="20"/>
        <v>0</v>
      </c>
      <c r="W153" s="74">
        <f t="shared" si="21"/>
        <v>0</v>
      </c>
      <c r="X153" s="75" t="str">
        <f t="shared" si="22"/>
        <v/>
      </c>
      <c r="Y153" s="76"/>
      <c r="Z153" s="77">
        <f t="shared" si="16"/>
        <v>0</v>
      </c>
      <c r="AA153" s="73">
        <f t="shared" si="23"/>
        <v>0</v>
      </c>
    </row>
    <row r="154" spans="1:27" s="6" customFormat="1" ht="24" customHeight="1" x14ac:dyDescent="0.2">
      <c r="A154" s="200">
        <v>151</v>
      </c>
      <c r="B154" s="278"/>
      <c r="C154" s="326"/>
      <c r="D154" s="279"/>
      <c r="E154" s="280"/>
      <c r="F154" s="281"/>
      <c r="G154" s="282"/>
      <c r="H154" s="283"/>
      <c r="I154" s="284"/>
      <c r="J154" s="285"/>
      <c r="K154" s="282"/>
      <c r="L154" s="286"/>
      <c r="M154" s="287"/>
      <c r="N154" s="288"/>
      <c r="O154" s="282"/>
      <c r="P154" s="283"/>
      <c r="Q154" s="289"/>
      <c r="R154" s="119">
        <v>0</v>
      </c>
      <c r="S154" s="119">
        <f t="shared" si="17"/>
        <v>0</v>
      </c>
      <c r="T154" s="31">
        <f t="shared" si="18"/>
        <v>0</v>
      </c>
      <c r="U154" s="141">
        <f t="shared" si="19"/>
        <v>0</v>
      </c>
      <c r="V154" s="74">
        <f t="shared" si="20"/>
        <v>0</v>
      </c>
      <c r="W154" s="74">
        <f t="shared" si="21"/>
        <v>0</v>
      </c>
      <c r="X154" s="75" t="str">
        <f t="shared" si="22"/>
        <v/>
      </c>
      <c r="Y154" s="76"/>
      <c r="Z154" s="77">
        <f t="shared" si="16"/>
        <v>0</v>
      </c>
      <c r="AA154" s="73">
        <f t="shared" si="23"/>
        <v>0</v>
      </c>
    </row>
    <row r="155" spans="1:27" s="6" customFormat="1" ht="24" customHeight="1" x14ac:dyDescent="0.2">
      <c r="A155" s="200">
        <v>152</v>
      </c>
      <c r="B155" s="278"/>
      <c r="C155" s="326"/>
      <c r="D155" s="279"/>
      <c r="E155" s="280"/>
      <c r="F155" s="281"/>
      <c r="G155" s="282"/>
      <c r="H155" s="283"/>
      <c r="I155" s="284"/>
      <c r="J155" s="285"/>
      <c r="K155" s="282"/>
      <c r="L155" s="286"/>
      <c r="M155" s="287"/>
      <c r="N155" s="288"/>
      <c r="O155" s="282"/>
      <c r="P155" s="283"/>
      <c r="Q155" s="289"/>
      <c r="R155" s="119">
        <v>0</v>
      </c>
      <c r="S155" s="119">
        <f t="shared" si="17"/>
        <v>0</v>
      </c>
      <c r="T155" s="31">
        <f t="shared" si="18"/>
        <v>0</v>
      </c>
      <c r="U155" s="141">
        <f t="shared" si="19"/>
        <v>0</v>
      </c>
      <c r="V155" s="74">
        <f t="shared" si="20"/>
        <v>0</v>
      </c>
      <c r="W155" s="74">
        <f t="shared" si="21"/>
        <v>0</v>
      </c>
      <c r="X155" s="75" t="str">
        <f t="shared" si="22"/>
        <v/>
      </c>
      <c r="Y155" s="76"/>
      <c r="Z155" s="77">
        <f t="shared" si="16"/>
        <v>0</v>
      </c>
      <c r="AA155" s="73">
        <f t="shared" si="23"/>
        <v>0</v>
      </c>
    </row>
    <row r="156" spans="1:27" s="6" customFormat="1" ht="24" customHeight="1" x14ac:dyDescent="0.2">
      <c r="A156" s="200">
        <v>153</v>
      </c>
      <c r="B156" s="278"/>
      <c r="C156" s="326"/>
      <c r="D156" s="279"/>
      <c r="E156" s="280"/>
      <c r="F156" s="281"/>
      <c r="G156" s="282"/>
      <c r="H156" s="283"/>
      <c r="I156" s="284"/>
      <c r="J156" s="285"/>
      <c r="K156" s="282"/>
      <c r="L156" s="286"/>
      <c r="M156" s="287"/>
      <c r="N156" s="288"/>
      <c r="O156" s="282"/>
      <c r="P156" s="283"/>
      <c r="Q156" s="289"/>
      <c r="R156" s="119">
        <v>0</v>
      </c>
      <c r="S156" s="119">
        <f t="shared" si="17"/>
        <v>0</v>
      </c>
      <c r="T156" s="31">
        <f t="shared" si="18"/>
        <v>0</v>
      </c>
      <c r="U156" s="141">
        <f t="shared" si="19"/>
        <v>0</v>
      </c>
      <c r="V156" s="74">
        <f t="shared" si="20"/>
        <v>0</v>
      </c>
      <c r="W156" s="74">
        <f t="shared" si="21"/>
        <v>0</v>
      </c>
      <c r="X156" s="75" t="str">
        <f t="shared" si="22"/>
        <v/>
      </c>
      <c r="Y156" s="76"/>
      <c r="Z156" s="77">
        <f t="shared" si="16"/>
        <v>0</v>
      </c>
      <c r="AA156" s="73">
        <f t="shared" si="23"/>
        <v>0</v>
      </c>
    </row>
    <row r="157" spans="1:27" s="6" customFormat="1" ht="24" customHeight="1" x14ac:dyDescent="0.2">
      <c r="A157" s="200">
        <v>154</v>
      </c>
      <c r="B157" s="278"/>
      <c r="C157" s="326"/>
      <c r="D157" s="279"/>
      <c r="E157" s="280"/>
      <c r="F157" s="281"/>
      <c r="G157" s="282"/>
      <c r="H157" s="283"/>
      <c r="I157" s="284"/>
      <c r="J157" s="285"/>
      <c r="K157" s="282"/>
      <c r="L157" s="286"/>
      <c r="M157" s="287"/>
      <c r="N157" s="288"/>
      <c r="O157" s="282"/>
      <c r="P157" s="283"/>
      <c r="Q157" s="289"/>
      <c r="R157" s="119">
        <v>0</v>
      </c>
      <c r="S157" s="119">
        <f t="shared" si="17"/>
        <v>0</v>
      </c>
      <c r="T157" s="31">
        <f t="shared" si="18"/>
        <v>0</v>
      </c>
      <c r="U157" s="141">
        <f t="shared" si="19"/>
        <v>0</v>
      </c>
      <c r="V157" s="74">
        <f t="shared" si="20"/>
        <v>0</v>
      </c>
      <c r="W157" s="74">
        <f t="shared" si="21"/>
        <v>0</v>
      </c>
      <c r="X157" s="75" t="str">
        <f t="shared" si="22"/>
        <v/>
      </c>
      <c r="Y157" s="76"/>
      <c r="Z157" s="77">
        <f t="shared" si="16"/>
        <v>0</v>
      </c>
      <c r="AA157" s="73">
        <f t="shared" si="23"/>
        <v>0</v>
      </c>
    </row>
    <row r="158" spans="1:27" s="6" customFormat="1" ht="24" customHeight="1" x14ac:dyDescent="0.2">
      <c r="A158" s="200">
        <v>155</v>
      </c>
      <c r="B158" s="278"/>
      <c r="C158" s="326"/>
      <c r="D158" s="279"/>
      <c r="E158" s="280"/>
      <c r="F158" s="281"/>
      <c r="G158" s="282"/>
      <c r="H158" s="283"/>
      <c r="I158" s="284"/>
      <c r="J158" s="285"/>
      <c r="K158" s="282"/>
      <c r="L158" s="286"/>
      <c r="M158" s="287"/>
      <c r="N158" s="288"/>
      <c r="O158" s="282"/>
      <c r="P158" s="283"/>
      <c r="Q158" s="289"/>
      <c r="R158" s="119">
        <v>0</v>
      </c>
      <c r="S158" s="119">
        <f t="shared" si="17"/>
        <v>0</v>
      </c>
      <c r="T158" s="31">
        <f t="shared" si="18"/>
        <v>0</v>
      </c>
      <c r="U158" s="141">
        <f t="shared" si="19"/>
        <v>0</v>
      </c>
      <c r="V158" s="74">
        <f t="shared" si="20"/>
        <v>0</v>
      </c>
      <c r="W158" s="74">
        <f t="shared" si="21"/>
        <v>0</v>
      </c>
      <c r="X158" s="75" t="str">
        <f t="shared" si="22"/>
        <v/>
      </c>
      <c r="Y158" s="76"/>
      <c r="Z158" s="77">
        <f t="shared" si="16"/>
        <v>0</v>
      </c>
      <c r="AA158" s="73">
        <f t="shared" si="23"/>
        <v>0</v>
      </c>
    </row>
    <row r="159" spans="1:27" s="6" customFormat="1" ht="24" customHeight="1" x14ac:dyDescent="0.2">
      <c r="A159" s="200">
        <v>156</v>
      </c>
      <c r="B159" s="278"/>
      <c r="C159" s="326"/>
      <c r="D159" s="279"/>
      <c r="E159" s="280"/>
      <c r="F159" s="281"/>
      <c r="G159" s="282"/>
      <c r="H159" s="283"/>
      <c r="I159" s="284"/>
      <c r="J159" s="285"/>
      <c r="K159" s="282"/>
      <c r="L159" s="286"/>
      <c r="M159" s="287"/>
      <c r="N159" s="288"/>
      <c r="O159" s="282"/>
      <c r="P159" s="283"/>
      <c r="Q159" s="289"/>
      <c r="R159" s="119">
        <v>0</v>
      </c>
      <c r="S159" s="119">
        <f t="shared" si="17"/>
        <v>0</v>
      </c>
      <c r="T159" s="31">
        <f t="shared" si="18"/>
        <v>0</v>
      </c>
      <c r="U159" s="141">
        <f t="shared" si="19"/>
        <v>0</v>
      </c>
      <c r="V159" s="74">
        <f t="shared" si="20"/>
        <v>0</v>
      </c>
      <c r="W159" s="74">
        <f t="shared" si="21"/>
        <v>0</v>
      </c>
      <c r="X159" s="75" t="str">
        <f t="shared" si="22"/>
        <v/>
      </c>
      <c r="Y159" s="76"/>
      <c r="Z159" s="77">
        <f t="shared" si="16"/>
        <v>0</v>
      </c>
      <c r="AA159" s="73">
        <f t="shared" si="23"/>
        <v>0</v>
      </c>
    </row>
    <row r="160" spans="1:27" s="6" customFormat="1" ht="24" customHeight="1" x14ac:dyDescent="0.2">
      <c r="A160" s="200">
        <v>157</v>
      </c>
      <c r="B160" s="278"/>
      <c r="C160" s="326"/>
      <c r="D160" s="279"/>
      <c r="E160" s="280"/>
      <c r="F160" s="281"/>
      <c r="G160" s="282"/>
      <c r="H160" s="283"/>
      <c r="I160" s="284"/>
      <c r="J160" s="285"/>
      <c r="K160" s="282"/>
      <c r="L160" s="286"/>
      <c r="M160" s="287"/>
      <c r="N160" s="288"/>
      <c r="O160" s="282"/>
      <c r="P160" s="283"/>
      <c r="Q160" s="289"/>
      <c r="R160" s="119">
        <v>0</v>
      </c>
      <c r="S160" s="119">
        <f t="shared" si="17"/>
        <v>0</v>
      </c>
      <c r="T160" s="31">
        <f t="shared" si="18"/>
        <v>0</v>
      </c>
      <c r="U160" s="141">
        <f t="shared" si="19"/>
        <v>0</v>
      </c>
      <c r="V160" s="74">
        <f t="shared" si="20"/>
        <v>0</v>
      </c>
      <c r="W160" s="74">
        <f t="shared" si="21"/>
        <v>0</v>
      </c>
      <c r="X160" s="75" t="str">
        <f t="shared" si="22"/>
        <v/>
      </c>
      <c r="Y160" s="76"/>
      <c r="Z160" s="77">
        <f t="shared" si="16"/>
        <v>0</v>
      </c>
      <c r="AA160" s="73">
        <f t="shared" si="23"/>
        <v>0</v>
      </c>
    </row>
    <row r="161" spans="1:27" s="6" customFormat="1" ht="24" customHeight="1" x14ac:dyDescent="0.2">
      <c r="A161" s="200">
        <v>158</v>
      </c>
      <c r="B161" s="278"/>
      <c r="C161" s="326"/>
      <c r="D161" s="279"/>
      <c r="E161" s="280"/>
      <c r="F161" s="281"/>
      <c r="G161" s="282"/>
      <c r="H161" s="283"/>
      <c r="I161" s="284"/>
      <c r="J161" s="285"/>
      <c r="K161" s="282"/>
      <c r="L161" s="286"/>
      <c r="M161" s="287"/>
      <c r="N161" s="288"/>
      <c r="O161" s="282"/>
      <c r="P161" s="283"/>
      <c r="Q161" s="289"/>
      <c r="R161" s="119">
        <v>0</v>
      </c>
      <c r="S161" s="119">
        <f t="shared" si="17"/>
        <v>0</v>
      </c>
      <c r="T161" s="31">
        <f t="shared" si="18"/>
        <v>0</v>
      </c>
      <c r="U161" s="141">
        <f t="shared" si="19"/>
        <v>0</v>
      </c>
      <c r="V161" s="74">
        <f t="shared" si="20"/>
        <v>0</v>
      </c>
      <c r="W161" s="74">
        <f t="shared" si="21"/>
        <v>0</v>
      </c>
      <c r="X161" s="75" t="str">
        <f t="shared" si="22"/>
        <v/>
      </c>
      <c r="Y161" s="76"/>
      <c r="Z161" s="77">
        <f t="shared" si="16"/>
        <v>0</v>
      </c>
      <c r="AA161" s="73">
        <f t="shared" si="23"/>
        <v>0</v>
      </c>
    </row>
    <row r="162" spans="1:27" s="6" customFormat="1" ht="24" customHeight="1" x14ac:dyDescent="0.2">
      <c r="A162" s="200">
        <v>159</v>
      </c>
      <c r="B162" s="278"/>
      <c r="C162" s="326"/>
      <c r="D162" s="279"/>
      <c r="E162" s="280"/>
      <c r="F162" s="281"/>
      <c r="G162" s="282"/>
      <c r="H162" s="283"/>
      <c r="I162" s="284"/>
      <c r="J162" s="285"/>
      <c r="K162" s="282"/>
      <c r="L162" s="286"/>
      <c r="M162" s="287"/>
      <c r="N162" s="288"/>
      <c r="O162" s="282"/>
      <c r="P162" s="283"/>
      <c r="Q162" s="289"/>
      <c r="R162" s="119">
        <v>0</v>
      </c>
      <c r="S162" s="119">
        <f t="shared" si="17"/>
        <v>0</v>
      </c>
      <c r="T162" s="31">
        <f t="shared" si="18"/>
        <v>0</v>
      </c>
      <c r="U162" s="141">
        <f t="shared" si="19"/>
        <v>0</v>
      </c>
      <c r="V162" s="74">
        <f t="shared" si="20"/>
        <v>0</v>
      </c>
      <c r="W162" s="74">
        <f t="shared" si="21"/>
        <v>0</v>
      </c>
      <c r="X162" s="75" t="str">
        <f t="shared" si="22"/>
        <v/>
      </c>
      <c r="Y162" s="76"/>
      <c r="Z162" s="77">
        <f t="shared" si="16"/>
        <v>0</v>
      </c>
      <c r="AA162" s="73">
        <f t="shared" si="23"/>
        <v>0</v>
      </c>
    </row>
    <row r="163" spans="1:27" s="6" customFormat="1" ht="24" customHeight="1" x14ac:dyDescent="0.2">
      <c r="A163" s="200">
        <v>160</v>
      </c>
      <c r="B163" s="278"/>
      <c r="C163" s="326"/>
      <c r="D163" s="279"/>
      <c r="E163" s="280"/>
      <c r="F163" s="281"/>
      <c r="G163" s="282"/>
      <c r="H163" s="283"/>
      <c r="I163" s="284"/>
      <c r="J163" s="285"/>
      <c r="K163" s="282"/>
      <c r="L163" s="286"/>
      <c r="M163" s="287"/>
      <c r="N163" s="288"/>
      <c r="O163" s="282"/>
      <c r="P163" s="283"/>
      <c r="Q163" s="289"/>
      <c r="R163" s="119">
        <v>0</v>
      </c>
      <c r="S163" s="119">
        <f t="shared" si="17"/>
        <v>0</v>
      </c>
      <c r="T163" s="31">
        <f t="shared" si="18"/>
        <v>0</v>
      </c>
      <c r="U163" s="141">
        <f t="shared" si="19"/>
        <v>0</v>
      </c>
      <c r="V163" s="74">
        <f t="shared" si="20"/>
        <v>0</v>
      </c>
      <c r="W163" s="74">
        <f t="shared" si="21"/>
        <v>0</v>
      </c>
      <c r="X163" s="75" t="str">
        <f t="shared" si="22"/>
        <v/>
      </c>
      <c r="Y163" s="76"/>
      <c r="Z163" s="77">
        <f t="shared" si="16"/>
        <v>0</v>
      </c>
      <c r="AA163" s="73">
        <f t="shared" si="23"/>
        <v>0</v>
      </c>
    </row>
    <row r="164" spans="1:27" s="6" customFormat="1" ht="24" customHeight="1" x14ac:dyDescent="0.2">
      <c r="A164" s="200">
        <v>161</v>
      </c>
      <c r="B164" s="278"/>
      <c r="C164" s="326"/>
      <c r="D164" s="279"/>
      <c r="E164" s="280"/>
      <c r="F164" s="281"/>
      <c r="G164" s="282"/>
      <c r="H164" s="283"/>
      <c r="I164" s="284"/>
      <c r="J164" s="285"/>
      <c r="K164" s="282"/>
      <c r="L164" s="286"/>
      <c r="M164" s="287"/>
      <c r="N164" s="288"/>
      <c r="O164" s="282"/>
      <c r="P164" s="283"/>
      <c r="Q164" s="289"/>
      <c r="R164" s="119">
        <v>0</v>
      </c>
      <c r="S164" s="119">
        <f t="shared" si="17"/>
        <v>0</v>
      </c>
      <c r="T164" s="31">
        <f t="shared" si="18"/>
        <v>0</v>
      </c>
      <c r="U164" s="141">
        <f t="shared" si="19"/>
        <v>0</v>
      </c>
      <c r="V164" s="74">
        <f t="shared" si="20"/>
        <v>0</v>
      </c>
      <c r="W164" s="74">
        <f t="shared" si="21"/>
        <v>0</v>
      </c>
      <c r="X164" s="75" t="str">
        <f t="shared" si="22"/>
        <v/>
      </c>
      <c r="Y164" s="76"/>
      <c r="Z164" s="77">
        <f t="shared" si="16"/>
        <v>0</v>
      </c>
      <c r="AA164" s="73">
        <f t="shared" si="23"/>
        <v>0</v>
      </c>
    </row>
    <row r="165" spans="1:27" s="6" customFormat="1" ht="24" customHeight="1" x14ac:dyDescent="0.2">
      <c r="A165" s="200">
        <v>162</v>
      </c>
      <c r="B165" s="278"/>
      <c r="C165" s="326"/>
      <c r="D165" s="279"/>
      <c r="E165" s="280"/>
      <c r="F165" s="281"/>
      <c r="G165" s="282"/>
      <c r="H165" s="283"/>
      <c r="I165" s="284"/>
      <c r="J165" s="285"/>
      <c r="K165" s="282"/>
      <c r="L165" s="286"/>
      <c r="M165" s="287"/>
      <c r="N165" s="288"/>
      <c r="O165" s="282"/>
      <c r="P165" s="283"/>
      <c r="Q165" s="289"/>
      <c r="R165" s="119">
        <v>0</v>
      </c>
      <c r="S165" s="119">
        <f t="shared" si="17"/>
        <v>0</v>
      </c>
      <c r="T165" s="31">
        <f t="shared" si="18"/>
        <v>0</v>
      </c>
      <c r="U165" s="141">
        <f t="shared" si="19"/>
        <v>0</v>
      </c>
      <c r="V165" s="74">
        <f t="shared" si="20"/>
        <v>0</v>
      </c>
      <c r="W165" s="74">
        <f t="shared" si="21"/>
        <v>0</v>
      </c>
      <c r="X165" s="75" t="str">
        <f t="shared" si="22"/>
        <v/>
      </c>
      <c r="Y165" s="76"/>
      <c r="Z165" s="77">
        <f t="shared" si="16"/>
        <v>0</v>
      </c>
      <c r="AA165" s="73">
        <f t="shared" si="23"/>
        <v>0</v>
      </c>
    </row>
    <row r="166" spans="1:27" s="6" customFormat="1" ht="24" customHeight="1" x14ac:dyDescent="0.2">
      <c r="A166" s="200">
        <v>163</v>
      </c>
      <c r="B166" s="278"/>
      <c r="C166" s="326"/>
      <c r="D166" s="279"/>
      <c r="E166" s="280"/>
      <c r="F166" s="281"/>
      <c r="G166" s="282"/>
      <c r="H166" s="283"/>
      <c r="I166" s="284"/>
      <c r="J166" s="285"/>
      <c r="K166" s="282"/>
      <c r="L166" s="286"/>
      <c r="M166" s="287"/>
      <c r="N166" s="288"/>
      <c r="O166" s="282"/>
      <c r="P166" s="283"/>
      <c r="Q166" s="289"/>
      <c r="R166" s="119">
        <v>0</v>
      </c>
      <c r="S166" s="119">
        <f t="shared" si="17"/>
        <v>0</v>
      </c>
      <c r="T166" s="31">
        <f t="shared" si="18"/>
        <v>0</v>
      </c>
      <c r="U166" s="141">
        <f t="shared" si="19"/>
        <v>0</v>
      </c>
      <c r="V166" s="74">
        <f t="shared" si="20"/>
        <v>0</v>
      </c>
      <c r="W166" s="74">
        <f t="shared" si="21"/>
        <v>0</v>
      </c>
      <c r="X166" s="75" t="str">
        <f t="shared" si="22"/>
        <v/>
      </c>
      <c r="Y166" s="76"/>
      <c r="Z166" s="77">
        <f t="shared" si="16"/>
        <v>0</v>
      </c>
      <c r="AA166" s="73">
        <f t="shared" si="23"/>
        <v>0</v>
      </c>
    </row>
    <row r="167" spans="1:27" s="6" customFormat="1" ht="24" customHeight="1" x14ac:dyDescent="0.2">
      <c r="A167" s="200">
        <v>164</v>
      </c>
      <c r="B167" s="278"/>
      <c r="C167" s="326"/>
      <c r="D167" s="279"/>
      <c r="E167" s="280"/>
      <c r="F167" s="281"/>
      <c r="G167" s="282"/>
      <c r="H167" s="283"/>
      <c r="I167" s="284"/>
      <c r="J167" s="285"/>
      <c r="K167" s="282"/>
      <c r="L167" s="286"/>
      <c r="M167" s="287"/>
      <c r="N167" s="288"/>
      <c r="O167" s="282"/>
      <c r="P167" s="283"/>
      <c r="Q167" s="289"/>
      <c r="R167" s="119">
        <v>0</v>
      </c>
      <c r="S167" s="119">
        <f t="shared" si="17"/>
        <v>0</v>
      </c>
      <c r="T167" s="31">
        <f t="shared" si="18"/>
        <v>0</v>
      </c>
      <c r="U167" s="141">
        <f t="shared" si="19"/>
        <v>0</v>
      </c>
      <c r="V167" s="74">
        <f t="shared" si="20"/>
        <v>0</v>
      </c>
      <c r="W167" s="74">
        <f t="shared" si="21"/>
        <v>0</v>
      </c>
      <c r="X167" s="75" t="str">
        <f t="shared" si="22"/>
        <v/>
      </c>
      <c r="Y167" s="76"/>
      <c r="Z167" s="77">
        <f t="shared" si="16"/>
        <v>0</v>
      </c>
      <c r="AA167" s="73">
        <f t="shared" si="23"/>
        <v>0</v>
      </c>
    </row>
    <row r="168" spans="1:27" s="6" customFormat="1" ht="24" customHeight="1" x14ac:dyDescent="0.2">
      <c r="A168" s="200">
        <v>165</v>
      </c>
      <c r="B168" s="278"/>
      <c r="C168" s="326"/>
      <c r="D168" s="279"/>
      <c r="E168" s="280"/>
      <c r="F168" s="281"/>
      <c r="G168" s="282"/>
      <c r="H168" s="283"/>
      <c r="I168" s="284"/>
      <c r="J168" s="285"/>
      <c r="K168" s="282"/>
      <c r="L168" s="286"/>
      <c r="M168" s="287"/>
      <c r="N168" s="288"/>
      <c r="O168" s="282"/>
      <c r="P168" s="283"/>
      <c r="Q168" s="289"/>
      <c r="R168" s="119">
        <v>0</v>
      </c>
      <c r="S168" s="119">
        <f t="shared" si="17"/>
        <v>0</v>
      </c>
      <c r="T168" s="31">
        <f t="shared" si="18"/>
        <v>0</v>
      </c>
      <c r="U168" s="141">
        <f t="shared" si="19"/>
        <v>0</v>
      </c>
      <c r="V168" s="74">
        <f t="shared" si="20"/>
        <v>0</v>
      </c>
      <c r="W168" s="74">
        <f t="shared" si="21"/>
        <v>0</v>
      </c>
      <c r="X168" s="75" t="str">
        <f t="shared" si="22"/>
        <v/>
      </c>
      <c r="Y168" s="76"/>
      <c r="Z168" s="77">
        <f t="shared" si="16"/>
        <v>0</v>
      </c>
      <c r="AA168" s="73">
        <f t="shared" si="23"/>
        <v>0</v>
      </c>
    </row>
    <row r="169" spans="1:27" s="6" customFormat="1" ht="24" customHeight="1" x14ac:dyDescent="0.2">
      <c r="A169" s="200">
        <v>166</v>
      </c>
      <c r="B169" s="278"/>
      <c r="C169" s="326"/>
      <c r="D169" s="279"/>
      <c r="E169" s="280"/>
      <c r="F169" s="281"/>
      <c r="G169" s="282"/>
      <c r="H169" s="283"/>
      <c r="I169" s="284"/>
      <c r="J169" s="285"/>
      <c r="K169" s="282"/>
      <c r="L169" s="286"/>
      <c r="M169" s="287"/>
      <c r="N169" s="288"/>
      <c r="O169" s="282"/>
      <c r="P169" s="283"/>
      <c r="Q169" s="289"/>
      <c r="R169" s="119">
        <v>0</v>
      </c>
      <c r="S169" s="119">
        <f t="shared" si="17"/>
        <v>0</v>
      </c>
      <c r="T169" s="31">
        <f t="shared" si="18"/>
        <v>0</v>
      </c>
      <c r="U169" s="141">
        <f t="shared" si="19"/>
        <v>0</v>
      </c>
      <c r="V169" s="74">
        <f t="shared" si="20"/>
        <v>0</v>
      </c>
      <c r="W169" s="74">
        <f t="shared" si="21"/>
        <v>0</v>
      </c>
      <c r="X169" s="75" t="str">
        <f t="shared" si="22"/>
        <v/>
      </c>
      <c r="Y169" s="76"/>
      <c r="Z169" s="77">
        <f t="shared" si="16"/>
        <v>0</v>
      </c>
      <c r="AA169" s="73">
        <f t="shared" si="23"/>
        <v>0</v>
      </c>
    </row>
    <row r="170" spans="1:27" s="6" customFormat="1" ht="24" customHeight="1" x14ac:dyDescent="0.2">
      <c r="A170" s="200">
        <v>167</v>
      </c>
      <c r="B170" s="278"/>
      <c r="C170" s="326"/>
      <c r="D170" s="279"/>
      <c r="E170" s="280"/>
      <c r="F170" s="281"/>
      <c r="G170" s="282"/>
      <c r="H170" s="283"/>
      <c r="I170" s="284"/>
      <c r="J170" s="285"/>
      <c r="K170" s="282"/>
      <c r="L170" s="286"/>
      <c r="M170" s="287"/>
      <c r="N170" s="288"/>
      <c r="O170" s="282"/>
      <c r="P170" s="283"/>
      <c r="Q170" s="289"/>
      <c r="R170" s="119">
        <v>0</v>
      </c>
      <c r="S170" s="119">
        <f t="shared" si="17"/>
        <v>0</v>
      </c>
      <c r="T170" s="31">
        <f t="shared" si="18"/>
        <v>0</v>
      </c>
      <c r="U170" s="141">
        <f t="shared" si="19"/>
        <v>0</v>
      </c>
      <c r="V170" s="74">
        <f t="shared" si="20"/>
        <v>0</v>
      </c>
      <c r="W170" s="74">
        <f t="shared" si="21"/>
        <v>0</v>
      </c>
      <c r="X170" s="75" t="str">
        <f t="shared" si="22"/>
        <v/>
      </c>
      <c r="Y170" s="76"/>
      <c r="Z170" s="77">
        <f t="shared" si="16"/>
        <v>0</v>
      </c>
      <c r="AA170" s="73">
        <f t="shared" si="23"/>
        <v>0</v>
      </c>
    </row>
    <row r="171" spans="1:27" s="6" customFormat="1" ht="24" customHeight="1" x14ac:dyDescent="0.2">
      <c r="A171" s="200">
        <v>168</v>
      </c>
      <c r="B171" s="278"/>
      <c r="C171" s="326"/>
      <c r="D171" s="279"/>
      <c r="E171" s="280"/>
      <c r="F171" s="281"/>
      <c r="G171" s="282"/>
      <c r="H171" s="283"/>
      <c r="I171" s="284"/>
      <c r="J171" s="285"/>
      <c r="K171" s="282"/>
      <c r="L171" s="286"/>
      <c r="M171" s="287"/>
      <c r="N171" s="288"/>
      <c r="O171" s="282"/>
      <c r="P171" s="283"/>
      <c r="Q171" s="289"/>
      <c r="R171" s="119">
        <v>0</v>
      </c>
      <c r="S171" s="119">
        <f t="shared" si="17"/>
        <v>0</v>
      </c>
      <c r="T171" s="31">
        <f t="shared" si="18"/>
        <v>0</v>
      </c>
      <c r="U171" s="141">
        <f t="shared" si="19"/>
        <v>0</v>
      </c>
      <c r="V171" s="74">
        <f t="shared" si="20"/>
        <v>0</v>
      </c>
      <c r="W171" s="74">
        <f t="shared" si="21"/>
        <v>0</v>
      </c>
      <c r="X171" s="75" t="str">
        <f t="shared" si="22"/>
        <v/>
      </c>
      <c r="Y171" s="76"/>
      <c r="Z171" s="77">
        <f t="shared" si="16"/>
        <v>0</v>
      </c>
      <c r="AA171" s="73">
        <f t="shared" si="23"/>
        <v>0</v>
      </c>
    </row>
    <row r="172" spans="1:27" s="6" customFormat="1" ht="24" customHeight="1" x14ac:dyDescent="0.2">
      <c r="A172" s="200">
        <v>169</v>
      </c>
      <c r="B172" s="278"/>
      <c r="C172" s="326"/>
      <c r="D172" s="279"/>
      <c r="E172" s="280"/>
      <c r="F172" s="281"/>
      <c r="G172" s="282"/>
      <c r="H172" s="283"/>
      <c r="I172" s="284"/>
      <c r="J172" s="285"/>
      <c r="K172" s="282"/>
      <c r="L172" s="286"/>
      <c r="M172" s="287"/>
      <c r="N172" s="288"/>
      <c r="O172" s="282"/>
      <c r="P172" s="283"/>
      <c r="Q172" s="289"/>
      <c r="R172" s="119">
        <v>0</v>
      </c>
      <c r="S172" s="119">
        <f t="shared" si="17"/>
        <v>0</v>
      </c>
      <c r="T172" s="31">
        <f t="shared" si="18"/>
        <v>0</v>
      </c>
      <c r="U172" s="141">
        <f t="shared" si="19"/>
        <v>0</v>
      </c>
      <c r="V172" s="74">
        <f t="shared" si="20"/>
        <v>0</v>
      </c>
      <c r="W172" s="74">
        <f t="shared" si="21"/>
        <v>0</v>
      </c>
      <c r="X172" s="75" t="str">
        <f t="shared" si="22"/>
        <v/>
      </c>
      <c r="Y172" s="76"/>
      <c r="Z172" s="77">
        <f t="shared" si="16"/>
        <v>0</v>
      </c>
      <c r="AA172" s="73">
        <f t="shared" si="23"/>
        <v>0</v>
      </c>
    </row>
    <row r="173" spans="1:27" s="6" customFormat="1" ht="24" customHeight="1" x14ac:dyDescent="0.2">
      <c r="A173" s="200">
        <v>170</v>
      </c>
      <c r="B173" s="278"/>
      <c r="C173" s="326"/>
      <c r="D173" s="279"/>
      <c r="E173" s="280"/>
      <c r="F173" s="281"/>
      <c r="G173" s="282"/>
      <c r="H173" s="283"/>
      <c r="I173" s="284"/>
      <c r="J173" s="285"/>
      <c r="K173" s="282"/>
      <c r="L173" s="286"/>
      <c r="M173" s="287"/>
      <c r="N173" s="288"/>
      <c r="O173" s="282"/>
      <c r="P173" s="283"/>
      <c r="Q173" s="289"/>
      <c r="R173" s="119">
        <v>0</v>
      </c>
      <c r="S173" s="119">
        <f t="shared" si="17"/>
        <v>0</v>
      </c>
      <c r="T173" s="31">
        <f t="shared" si="18"/>
        <v>0</v>
      </c>
      <c r="U173" s="141">
        <f t="shared" si="19"/>
        <v>0</v>
      </c>
      <c r="V173" s="74">
        <f t="shared" si="20"/>
        <v>0</v>
      </c>
      <c r="W173" s="74">
        <f t="shared" si="21"/>
        <v>0</v>
      </c>
      <c r="X173" s="75" t="str">
        <f t="shared" si="22"/>
        <v/>
      </c>
      <c r="Y173" s="76"/>
      <c r="Z173" s="77">
        <f t="shared" si="16"/>
        <v>0</v>
      </c>
      <c r="AA173" s="73">
        <f t="shared" si="23"/>
        <v>0</v>
      </c>
    </row>
    <row r="174" spans="1:27" s="6" customFormat="1" ht="24" customHeight="1" x14ac:dyDescent="0.2">
      <c r="A174" s="200">
        <v>171</v>
      </c>
      <c r="B174" s="278"/>
      <c r="C174" s="326"/>
      <c r="D174" s="279"/>
      <c r="E174" s="280"/>
      <c r="F174" s="281"/>
      <c r="G174" s="282"/>
      <c r="H174" s="283"/>
      <c r="I174" s="284"/>
      <c r="J174" s="285"/>
      <c r="K174" s="282"/>
      <c r="L174" s="286"/>
      <c r="M174" s="287"/>
      <c r="N174" s="288"/>
      <c r="O174" s="282"/>
      <c r="P174" s="283"/>
      <c r="Q174" s="289"/>
      <c r="R174" s="119">
        <v>0</v>
      </c>
      <c r="S174" s="119">
        <f t="shared" si="17"/>
        <v>0</v>
      </c>
      <c r="T174" s="31">
        <f t="shared" si="18"/>
        <v>0</v>
      </c>
      <c r="U174" s="141">
        <f t="shared" si="19"/>
        <v>0</v>
      </c>
      <c r="V174" s="74">
        <f t="shared" si="20"/>
        <v>0</v>
      </c>
      <c r="W174" s="74">
        <f t="shared" si="21"/>
        <v>0</v>
      </c>
      <c r="X174" s="75" t="str">
        <f t="shared" si="22"/>
        <v/>
      </c>
      <c r="Y174" s="76"/>
      <c r="Z174" s="77">
        <f t="shared" si="16"/>
        <v>0</v>
      </c>
      <c r="AA174" s="73">
        <f t="shared" si="23"/>
        <v>0</v>
      </c>
    </row>
    <row r="175" spans="1:27" s="6" customFormat="1" ht="24" customHeight="1" x14ac:dyDescent="0.2">
      <c r="A175" s="200">
        <v>172</v>
      </c>
      <c r="B175" s="278"/>
      <c r="C175" s="326"/>
      <c r="D175" s="279"/>
      <c r="E175" s="280"/>
      <c r="F175" s="281"/>
      <c r="G175" s="282"/>
      <c r="H175" s="283"/>
      <c r="I175" s="284"/>
      <c r="J175" s="285"/>
      <c r="K175" s="282"/>
      <c r="L175" s="286"/>
      <c r="M175" s="287"/>
      <c r="N175" s="288"/>
      <c r="O175" s="282"/>
      <c r="P175" s="283"/>
      <c r="Q175" s="289"/>
      <c r="R175" s="119">
        <v>0</v>
      </c>
      <c r="S175" s="119">
        <f t="shared" si="17"/>
        <v>0</v>
      </c>
      <c r="T175" s="31">
        <f t="shared" si="18"/>
        <v>0</v>
      </c>
      <c r="U175" s="141">
        <f t="shared" si="19"/>
        <v>0</v>
      </c>
      <c r="V175" s="74">
        <f t="shared" si="20"/>
        <v>0</v>
      </c>
      <c r="W175" s="74">
        <f t="shared" si="21"/>
        <v>0</v>
      </c>
      <c r="X175" s="75" t="str">
        <f t="shared" si="22"/>
        <v/>
      </c>
      <c r="Y175" s="76"/>
      <c r="Z175" s="77">
        <f t="shared" si="16"/>
        <v>0</v>
      </c>
      <c r="AA175" s="73">
        <f t="shared" si="23"/>
        <v>0</v>
      </c>
    </row>
    <row r="176" spans="1:27" s="6" customFormat="1" ht="24" customHeight="1" x14ac:dyDescent="0.2">
      <c r="A176" s="200">
        <v>173</v>
      </c>
      <c r="B176" s="278"/>
      <c r="C176" s="326"/>
      <c r="D176" s="279"/>
      <c r="E176" s="280"/>
      <c r="F176" s="281"/>
      <c r="G176" s="282"/>
      <c r="H176" s="283"/>
      <c r="I176" s="284"/>
      <c r="J176" s="285"/>
      <c r="K176" s="282"/>
      <c r="L176" s="286"/>
      <c r="M176" s="287"/>
      <c r="N176" s="288"/>
      <c r="O176" s="282"/>
      <c r="P176" s="283"/>
      <c r="Q176" s="289"/>
      <c r="R176" s="119">
        <v>0</v>
      </c>
      <c r="S176" s="119">
        <f t="shared" si="17"/>
        <v>0</v>
      </c>
      <c r="T176" s="31">
        <f t="shared" si="18"/>
        <v>0</v>
      </c>
      <c r="U176" s="141">
        <f t="shared" si="19"/>
        <v>0</v>
      </c>
      <c r="V176" s="74">
        <f t="shared" si="20"/>
        <v>0</v>
      </c>
      <c r="W176" s="74">
        <f t="shared" si="21"/>
        <v>0</v>
      </c>
      <c r="X176" s="75" t="str">
        <f t="shared" si="22"/>
        <v/>
      </c>
      <c r="Y176" s="76"/>
      <c r="Z176" s="77">
        <f t="shared" si="16"/>
        <v>0</v>
      </c>
      <c r="AA176" s="73">
        <f t="shared" si="23"/>
        <v>0</v>
      </c>
    </row>
    <row r="177" spans="1:27" s="6" customFormat="1" ht="24" customHeight="1" x14ac:dyDescent="0.2">
      <c r="A177" s="200">
        <v>174</v>
      </c>
      <c r="B177" s="278"/>
      <c r="C177" s="326"/>
      <c r="D177" s="279"/>
      <c r="E177" s="280"/>
      <c r="F177" s="281"/>
      <c r="G177" s="282"/>
      <c r="H177" s="283"/>
      <c r="I177" s="284"/>
      <c r="J177" s="285"/>
      <c r="K177" s="282"/>
      <c r="L177" s="286"/>
      <c r="M177" s="287"/>
      <c r="N177" s="288"/>
      <c r="O177" s="282"/>
      <c r="P177" s="283"/>
      <c r="Q177" s="289"/>
      <c r="R177" s="119">
        <v>0</v>
      </c>
      <c r="S177" s="119">
        <f t="shared" si="17"/>
        <v>0</v>
      </c>
      <c r="T177" s="31">
        <f t="shared" si="18"/>
        <v>0</v>
      </c>
      <c r="U177" s="141">
        <f t="shared" si="19"/>
        <v>0</v>
      </c>
      <c r="V177" s="74">
        <f t="shared" si="20"/>
        <v>0</v>
      </c>
      <c r="W177" s="74">
        <f t="shared" si="21"/>
        <v>0</v>
      </c>
      <c r="X177" s="75" t="str">
        <f t="shared" si="22"/>
        <v/>
      </c>
      <c r="Y177" s="76"/>
      <c r="Z177" s="77">
        <f t="shared" si="16"/>
        <v>0</v>
      </c>
      <c r="AA177" s="73">
        <f t="shared" si="23"/>
        <v>0</v>
      </c>
    </row>
    <row r="178" spans="1:27" s="6" customFormat="1" ht="24" customHeight="1" x14ac:dyDescent="0.2">
      <c r="A178" s="200">
        <v>175</v>
      </c>
      <c r="B178" s="278"/>
      <c r="C178" s="326"/>
      <c r="D178" s="279"/>
      <c r="E178" s="280"/>
      <c r="F178" s="281"/>
      <c r="G178" s="282"/>
      <c r="H178" s="283"/>
      <c r="I178" s="284"/>
      <c r="J178" s="285"/>
      <c r="K178" s="282"/>
      <c r="L178" s="286"/>
      <c r="M178" s="287"/>
      <c r="N178" s="288"/>
      <c r="O178" s="282"/>
      <c r="P178" s="283"/>
      <c r="Q178" s="289"/>
      <c r="R178" s="119">
        <v>0</v>
      </c>
      <c r="S178" s="119">
        <f t="shared" si="17"/>
        <v>0</v>
      </c>
      <c r="T178" s="31">
        <f t="shared" si="18"/>
        <v>0</v>
      </c>
      <c r="U178" s="141">
        <f t="shared" si="19"/>
        <v>0</v>
      </c>
      <c r="V178" s="74">
        <f t="shared" si="20"/>
        <v>0</v>
      </c>
      <c r="W178" s="74">
        <f t="shared" si="21"/>
        <v>0</v>
      </c>
      <c r="X178" s="75" t="str">
        <f t="shared" si="22"/>
        <v/>
      </c>
      <c r="Y178" s="76"/>
      <c r="Z178" s="77">
        <f t="shared" si="16"/>
        <v>0</v>
      </c>
      <c r="AA178" s="73">
        <f t="shared" si="23"/>
        <v>0</v>
      </c>
    </row>
    <row r="179" spans="1:27" s="6" customFormat="1" ht="24" customHeight="1" x14ac:dyDescent="0.2">
      <c r="A179" s="200">
        <v>176</v>
      </c>
      <c r="B179" s="278"/>
      <c r="C179" s="326"/>
      <c r="D179" s="279"/>
      <c r="E179" s="280"/>
      <c r="F179" s="281"/>
      <c r="G179" s="282"/>
      <c r="H179" s="283"/>
      <c r="I179" s="284"/>
      <c r="J179" s="285"/>
      <c r="K179" s="282"/>
      <c r="L179" s="286"/>
      <c r="M179" s="287"/>
      <c r="N179" s="288"/>
      <c r="O179" s="282"/>
      <c r="P179" s="283"/>
      <c r="Q179" s="289"/>
      <c r="R179" s="119">
        <v>0</v>
      </c>
      <c r="S179" s="119">
        <f t="shared" si="17"/>
        <v>0</v>
      </c>
      <c r="T179" s="31">
        <f t="shared" si="18"/>
        <v>0</v>
      </c>
      <c r="U179" s="141">
        <f t="shared" si="19"/>
        <v>0</v>
      </c>
      <c r="V179" s="74">
        <f t="shared" si="20"/>
        <v>0</v>
      </c>
      <c r="W179" s="74">
        <f t="shared" si="21"/>
        <v>0</v>
      </c>
      <c r="X179" s="75" t="str">
        <f t="shared" si="22"/>
        <v/>
      </c>
      <c r="Y179" s="76"/>
      <c r="Z179" s="77">
        <f t="shared" si="16"/>
        <v>0</v>
      </c>
      <c r="AA179" s="73">
        <f t="shared" si="23"/>
        <v>0</v>
      </c>
    </row>
    <row r="180" spans="1:27" s="6" customFormat="1" ht="24" customHeight="1" x14ac:dyDescent="0.2">
      <c r="A180" s="200">
        <v>177</v>
      </c>
      <c r="B180" s="278"/>
      <c r="C180" s="326"/>
      <c r="D180" s="279"/>
      <c r="E180" s="280"/>
      <c r="F180" s="281"/>
      <c r="G180" s="282"/>
      <c r="H180" s="283"/>
      <c r="I180" s="284"/>
      <c r="J180" s="285"/>
      <c r="K180" s="282"/>
      <c r="L180" s="286"/>
      <c r="M180" s="287"/>
      <c r="N180" s="288"/>
      <c r="O180" s="282"/>
      <c r="P180" s="283"/>
      <c r="Q180" s="289"/>
      <c r="R180" s="119">
        <v>0</v>
      </c>
      <c r="S180" s="119">
        <f t="shared" si="17"/>
        <v>0</v>
      </c>
      <c r="T180" s="31">
        <f t="shared" si="18"/>
        <v>0</v>
      </c>
      <c r="U180" s="141">
        <f t="shared" si="19"/>
        <v>0</v>
      </c>
      <c r="V180" s="74">
        <f t="shared" si="20"/>
        <v>0</v>
      </c>
      <c r="W180" s="74">
        <f t="shared" si="21"/>
        <v>0</v>
      </c>
      <c r="X180" s="75" t="str">
        <f t="shared" si="22"/>
        <v/>
      </c>
      <c r="Y180" s="76"/>
      <c r="Z180" s="77">
        <f t="shared" si="16"/>
        <v>0</v>
      </c>
      <c r="AA180" s="73">
        <f t="shared" si="23"/>
        <v>0</v>
      </c>
    </row>
    <row r="181" spans="1:27" s="6" customFormat="1" ht="24" customHeight="1" x14ac:dyDescent="0.2">
      <c r="A181" s="200">
        <v>178</v>
      </c>
      <c r="B181" s="278"/>
      <c r="C181" s="326"/>
      <c r="D181" s="279"/>
      <c r="E181" s="280"/>
      <c r="F181" s="281"/>
      <c r="G181" s="282"/>
      <c r="H181" s="283"/>
      <c r="I181" s="284"/>
      <c r="J181" s="285"/>
      <c r="K181" s="282"/>
      <c r="L181" s="286"/>
      <c r="M181" s="287"/>
      <c r="N181" s="288"/>
      <c r="O181" s="282"/>
      <c r="P181" s="283"/>
      <c r="Q181" s="289"/>
      <c r="R181" s="119">
        <v>0</v>
      </c>
      <c r="S181" s="119">
        <f t="shared" si="17"/>
        <v>0</v>
      </c>
      <c r="T181" s="31">
        <f t="shared" si="18"/>
        <v>0</v>
      </c>
      <c r="U181" s="141">
        <f t="shared" si="19"/>
        <v>0</v>
      </c>
      <c r="V181" s="74">
        <f t="shared" si="20"/>
        <v>0</v>
      </c>
      <c r="W181" s="74">
        <f t="shared" si="21"/>
        <v>0</v>
      </c>
      <c r="X181" s="75" t="str">
        <f t="shared" si="22"/>
        <v/>
      </c>
      <c r="Y181" s="76"/>
      <c r="Z181" s="77">
        <f t="shared" si="16"/>
        <v>0</v>
      </c>
      <c r="AA181" s="73">
        <f t="shared" si="23"/>
        <v>0</v>
      </c>
    </row>
    <row r="182" spans="1:27" s="6" customFormat="1" ht="24" customHeight="1" x14ac:dyDescent="0.2">
      <c r="A182" s="200">
        <v>179</v>
      </c>
      <c r="B182" s="278"/>
      <c r="C182" s="326"/>
      <c r="D182" s="279"/>
      <c r="E182" s="280"/>
      <c r="F182" s="281"/>
      <c r="G182" s="282"/>
      <c r="H182" s="283"/>
      <c r="I182" s="284"/>
      <c r="J182" s="285"/>
      <c r="K182" s="282"/>
      <c r="L182" s="286"/>
      <c r="M182" s="287"/>
      <c r="N182" s="288"/>
      <c r="O182" s="282"/>
      <c r="P182" s="283"/>
      <c r="Q182" s="289"/>
      <c r="R182" s="119">
        <v>0</v>
      </c>
      <c r="S182" s="119">
        <f t="shared" si="17"/>
        <v>0</v>
      </c>
      <c r="T182" s="31">
        <f t="shared" si="18"/>
        <v>0</v>
      </c>
      <c r="U182" s="141">
        <f t="shared" si="19"/>
        <v>0</v>
      </c>
      <c r="V182" s="74">
        <f t="shared" si="20"/>
        <v>0</v>
      </c>
      <c r="W182" s="74">
        <f t="shared" si="21"/>
        <v>0</v>
      </c>
      <c r="X182" s="75" t="str">
        <f t="shared" si="22"/>
        <v/>
      </c>
      <c r="Y182" s="76"/>
      <c r="Z182" s="77">
        <f t="shared" si="16"/>
        <v>0</v>
      </c>
      <c r="AA182" s="73">
        <f t="shared" si="23"/>
        <v>0</v>
      </c>
    </row>
    <row r="183" spans="1:27" s="6" customFormat="1" ht="24" customHeight="1" x14ac:dyDescent="0.2">
      <c r="A183" s="200">
        <v>180</v>
      </c>
      <c r="B183" s="278"/>
      <c r="C183" s="326"/>
      <c r="D183" s="279"/>
      <c r="E183" s="280"/>
      <c r="F183" s="281"/>
      <c r="G183" s="282"/>
      <c r="H183" s="283"/>
      <c r="I183" s="284"/>
      <c r="J183" s="285"/>
      <c r="K183" s="282"/>
      <c r="L183" s="286"/>
      <c r="M183" s="287"/>
      <c r="N183" s="288"/>
      <c r="O183" s="282"/>
      <c r="P183" s="283"/>
      <c r="Q183" s="289"/>
      <c r="R183" s="119">
        <v>0</v>
      </c>
      <c r="S183" s="119">
        <f t="shared" si="17"/>
        <v>0</v>
      </c>
      <c r="T183" s="31">
        <f t="shared" si="18"/>
        <v>0</v>
      </c>
      <c r="U183" s="141">
        <f t="shared" si="19"/>
        <v>0</v>
      </c>
      <c r="V183" s="74">
        <f t="shared" si="20"/>
        <v>0</v>
      </c>
      <c r="W183" s="74">
        <f t="shared" si="21"/>
        <v>0</v>
      </c>
      <c r="X183" s="75" t="str">
        <f t="shared" si="22"/>
        <v/>
      </c>
      <c r="Y183" s="76"/>
      <c r="Z183" s="77">
        <f t="shared" si="16"/>
        <v>0</v>
      </c>
      <c r="AA183" s="73">
        <f t="shared" si="23"/>
        <v>0</v>
      </c>
    </row>
    <row r="184" spans="1:27" s="6" customFormat="1" ht="24" customHeight="1" x14ac:dyDescent="0.2">
      <c r="A184" s="200">
        <v>181</v>
      </c>
      <c r="B184" s="278"/>
      <c r="C184" s="326"/>
      <c r="D184" s="279"/>
      <c r="E184" s="280"/>
      <c r="F184" s="281"/>
      <c r="G184" s="282"/>
      <c r="H184" s="283"/>
      <c r="I184" s="284"/>
      <c r="J184" s="285"/>
      <c r="K184" s="282"/>
      <c r="L184" s="286"/>
      <c r="M184" s="287"/>
      <c r="N184" s="288"/>
      <c r="O184" s="282"/>
      <c r="P184" s="283"/>
      <c r="Q184" s="289"/>
      <c r="R184" s="119">
        <v>0</v>
      </c>
      <c r="S184" s="119">
        <f t="shared" si="17"/>
        <v>0</v>
      </c>
      <c r="T184" s="31">
        <f t="shared" si="18"/>
        <v>0</v>
      </c>
      <c r="U184" s="141">
        <f t="shared" si="19"/>
        <v>0</v>
      </c>
      <c r="V184" s="74">
        <f t="shared" si="20"/>
        <v>0</v>
      </c>
      <c r="W184" s="74">
        <f t="shared" si="21"/>
        <v>0</v>
      </c>
      <c r="X184" s="75" t="str">
        <f t="shared" si="22"/>
        <v/>
      </c>
      <c r="Y184" s="76"/>
      <c r="Z184" s="77">
        <f t="shared" si="16"/>
        <v>0</v>
      </c>
      <c r="AA184" s="73">
        <f t="shared" si="23"/>
        <v>0</v>
      </c>
    </row>
    <row r="185" spans="1:27" s="6" customFormat="1" ht="24" customHeight="1" x14ac:dyDescent="0.2">
      <c r="A185" s="200">
        <v>182</v>
      </c>
      <c r="B185" s="278"/>
      <c r="C185" s="326"/>
      <c r="D185" s="279"/>
      <c r="E185" s="280"/>
      <c r="F185" s="281"/>
      <c r="G185" s="282"/>
      <c r="H185" s="283"/>
      <c r="I185" s="284"/>
      <c r="J185" s="285"/>
      <c r="K185" s="282"/>
      <c r="L185" s="286"/>
      <c r="M185" s="287"/>
      <c r="N185" s="288"/>
      <c r="O185" s="282"/>
      <c r="P185" s="283"/>
      <c r="Q185" s="289"/>
      <c r="R185" s="119">
        <v>0</v>
      </c>
      <c r="S185" s="119">
        <f t="shared" si="17"/>
        <v>0</v>
      </c>
      <c r="T185" s="31">
        <f t="shared" si="18"/>
        <v>0</v>
      </c>
      <c r="U185" s="141">
        <f t="shared" si="19"/>
        <v>0</v>
      </c>
      <c r="V185" s="74">
        <f t="shared" si="20"/>
        <v>0</v>
      </c>
      <c r="W185" s="74">
        <f t="shared" si="21"/>
        <v>0</v>
      </c>
      <c r="X185" s="75" t="str">
        <f t="shared" si="22"/>
        <v/>
      </c>
      <c r="Y185" s="76"/>
      <c r="Z185" s="77">
        <f t="shared" ref="Z185:Z223" si="24">(IF(OR($C185=0,$D185=0),0,IF(OR($E185=0,$G185=0,$H185=0),0,MIN((VLOOKUP($D185,$A$232:$C$240,3,0))*(IF($D185=6,$H185,$G185))*((MIN((VLOOKUP($D185,$A$232:$E$240,5,0)),(MIN($Y185,IF($D185=6,$G185,$H185)))))),MIN((VLOOKUP($D185,$A$232:$C$240,3,0)),($E185+$F185))*(IF($D185=6,$H185,((MIN((VLOOKUP($D185,$A$232:$E$240,5,0)),$H185,$Y185)))))))))+(IF(OR($C185=0,$D185=0),0,IF(OR($I185=0,$K185=0,$L185=0),0,MIN((VLOOKUP($D185,$A$232:$C$240,3,0))*(IF($D185=6,$L185,$K185))*((MIN((VLOOKUP($D185,$A$232:$E$240,5,0)),(MIN($Y185,IF($D185=6,$K185,$L185)))))),MIN((VLOOKUP($D185,$A$232:$C$240,3,0)),($I185+$J185))*(IF($D185=6,$L185,((MIN((VLOOKUP($D185,$A$232:$E$240,5,0)),$L185,$Y185)))))))))+(IF(OR($C185=0,$D185=0),0,IF(OR($M185=0,$O185=0,$P185=0),0,MIN((VLOOKUP($D185,$A$232:$C$240,3,0))*(IF($D185=6,$P185,$O185))*((MIN((VLOOKUP($D185,$A$232:$E$240,5,0)),(MIN($Y185,IF($D185=6,$O185,$P185)))))),MIN((VLOOKUP($D185,$A$232:$C$240,3,0)),($M185+$N185))*(IF($D185=6,$P185,((MIN((VLOOKUP($D185,$A$232:$E$240,5,0)),$P185,$Y185)))))))))</f>
        <v>0</v>
      </c>
      <c r="AA185" s="73">
        <f t="shared" si="23"/>
        <v>0</v>
      </c>
    </row>
    <row r="186" spans="1:27" s="6" customFormat="1" ht="24" customHeight="1" x14ac:dyDescent="0.2">
      <c r="A186" s="200">
        <v>183</v>
      </c>
      <c r="B186" s="278"/>
      <c r="C186" s="326"/>
      <c r="D186" s="279"/>
      <c r="E186" s="280"/>
      <c r="F186" s="281"/>
      <c r="G186" s="282"/>
      <c r="H186" s="283"/>
      <c r="I186" s="284"/>
      <c r="J186" s="285"/>
      <c r="K186" s="282"/>
      <c r="L186" s="286"/>
      <c r="M186" s="287"/>
      <c r="N186" s="288"/>
      <c r="O186" s="282"/>
      <c r="P186" s="283"/>
      <c r="Q186" s="289"/>
      <c r="R186" s="119">
        <v>0</v>
      </c>
      <c r="S186" s="119">
        <f t="shared" si="17"/>
        <v>0</v>
      </c>
      <c r="T186" s="31">
        <f t="shared" si="18"/>
        <v>0</v>
      </c>
      <c r="U186" s="141">
        <f t="shared" si="19"/>
        <v>0</v>
      </c>
      <c r="V186" s="74">
        <f t="shared" si="20"/>
        <v>0</v>
      </c>
      <c r="W186" s="74">
        <f t="shared" si="21"/>
        <v>0</v>
      </c>
      <c r="X186" s="75" t="str">
        <f t="shared" si="22"/>
        <v/>
      </c>
      <c r="Y186" s="76"/>
      <c r="Z186" s="77">
        <f t="shared" si="24"/>
        <v>0</v>
      </c>
      <c r="AA186" s="73">
        <f t="shared" si="23"/>
        <v>0</v>
      </c>
    </row>
    <row r="187" spans="1:27" s="6" customFormat="1" ht="24" customHeight="1" x14ac:dyDescent="0.2">
      <c r="A187" s="200">
        <v>184</v>
      </c>
      <c r="B187" s="278"/>
      <c r="C187" s="326"/>
      <c r="D187" s="279"/>
      <c r="E187" s="280"/>
      <c r="F187" s="281"/>
      <c r="G187" s="282"/>
      <c r="H187" s="283"/>
      <c r="I187" s="284"/>
      <c r="J187" s="285"/>
      <c r="K187" s="282"/>
      <c r="L187" s="286"/>
      <c r="M187" s="287"/>
      <c r="N187" s="288"/>
      <c r="O187" s="282"/>
      <c r="P187" s="283"/>
      <c r="Q187" s="289"/>
      <c r="R187" s="119">
        <v>0</v>
      </c>
      <c r="S187" s="119">
        <f t="shared" si="17"/>
        <v>0</v>
      </c>
      <c r="T187" s="31">
        <f t="shared" si="18"/>
        <v>0</v>
      </c>
      <c r="U187" s="141">
        <f t="shared" si="19"/>
        <v>0</v>
      </c>
      <c r="V187" s="74">
        <f t="shared" si="20"/>
        <v>0</v>
      </c>
      <c r="W187" s="74">
        <f t="shared" si="21"/>
        <v>0</v>
      </c>
      <c r="X187" s="75" t="str">
        <f t="shared" si="22"/>
        <v/>
      </c>
      <c r="Y187" s="76"/>
      <c r="Z187" s="77">
        <f t="shared" si="24"/>
        <v>0</v>
      </c>
      <c r="AA187" s="73">
        <f t="shared" si="23"/>
        <v>0</v>
      </c>
    </row>
    <row r="188" spans="1:27" s="6" customFormat="1" ht="24" customHeight="1" x14ac:dyDescent="0.2">
      <c r="A188" s="200">
        <v>185</v>
      </c>
      <c r="B188" s="278"/>
      <c r="C188" s="326"/>
      <c r="D188" s="279"/>
      <c r="E188" s="280"/>
      <c r="F188" s="281"/>
      <c r="G188" s="282"/>
      <c r="H188" s="283"/>
      <c r="I188" s="284"/>
      <c r="J188" s="285"/>
      <c r="K188" s="282"/>
      <c r="L188" s="286"/>
      <c r="M188" s="287"/>
      <c r="N188" s="288"/>
      <c r="O188" s="282"/>
      <c r="P188" s="283"/>
      <c r="Q188" s="289"/>
      <c r="R188" s="119">
        <v>0</v>
      </c>
      <c r="S188" s="119">
        <f t="shared" si="17"/>
        <v>0</v>
      </c>
      <c r="T188" s="31">
        <f t="shared" si="18"/>
        <v>0</v>
      </c>
      <c r="U188" s="141">
        <f t="shared" si="19"/>
        <v>0</v>
      </c>
      <c r="V188" s="74">
        <f t="shared" si="20"/>
        <v>0</v>
      </c>
      <c r="W188" s="74">
        <f t="shared" si="21"/>
        <v>0</v>
      </c>
      <c r="X188" s="75" t="str">
        <f t="shared" si="22"/>
        <v/>
      </c>
      <c r="Y188" s="76"/>
      <c r="Z188" s="77">
        <f t="shared" si="24"/>
        <v>0</v>
      </c>
      <c r="AA188" s="73">
        <f t="shared" si="23"/>
        <v>0</v>
      </c>
    </row>
    <row r="189" spans="1:27" s="6" customFormat="1" ht="24" customHeight="1" x14ac:dyDescent="0.2">
      <c r="A189" s="200">
        <v>186</v>
      </c>
      <c r="B189" s="278"/>
      <c r="C189" s="326"/>
      <c r="D189" s="279"/>
      <c r="E189" s="280"/>
      <c r="F189" s="281"/>
      <c r="G189" s="282"/>
      <c r="H189" s="283"/>
      <c r="I189" s="284"/>
      <c r="J189" s="285"/>
      <c r="K189" s="282"/>
      <c r="L189" s="286"/>
      <c r="M189" s="287"/>
      <c r="N189" s="288"/>
      <c r="O189" s="282"/>
      <c r="P189" s="283"/>
      <c r="Q189" s="289"/>
      <c r="R189" s="119">
        <v>0</v>
      </c>
      <c r="S189" s="119">
        <f t="shared" si="17"/>
        <v>0</v>
      </c>
      <c r="T189" s="31">
        <f t="shared" si="18"/>
        <v>0</v>
      </c>
      <c r="U189" s="141">
        <f t="shared" si="19"/>
        <v>0</v>
      </c>
      <c r="V189" s="74">
        <f t="shared" si="20"/>
        <v>0</v>
      </c>
      <c r="W189" s="74">
        <f t="shared" si="21"/>
        <v>0</v>
      </c>
      <c r="X189" s="75" t="str">
        <f t="shared" si="22"/>
        <v/>
      </c>
      <c r="Y189" s="76"/>
      <c r="Z189" s="77">
        <f t="shared" si="24"/>
        <v>0</v>
      </c>
      <c r="AA189" s="73">
        <f t="shared" si="23"/>
        <v>0</v>
      </c>
    </row>
    <row r="190" spans="1:27" s="6" customFormat="1" ht="24" customHeight="1" x14ac:dyDescent="0.2">
      <c r="A190" s="200">
        <v>187</v>
      </c>
      <c r="B190" s="278"/>
      <c r="C190" s="326"/>
      <c r="D190" s="279"/>
      <c r="E190" s="280"/>
      <c r="F190" s="281"/>
      <c r="G190" s="282"/>
      <c r="H190" s="283"/>
      <c r="I190" s="284"/>
      <c r="J190" s="285"/>
      <c r="K190" s="282"/>
      <c r="L190" s="286"/>
      <c r="M190" s="287"/>
      <c r="N190" s="288"/>
      <c r="O190" s="282"/>
      <c r="P190" s="283"/>
      <c r="Q190" s="289"/>
      <c r="R190" s="119">
        <v>0</v>
      </c>
      <c r="S190" s="119">
        <f t="shared" si="17"/>
        <v>0</v>
      </c>
      <c r="T190" s="31">
        <f t="shared" si="18"/>
        <v>0</v>
      </c>
      <c r="U190" s="141">
        <f t="shared" si="19"/>
        <v>0</v>
      </c>
      <c r="V190" s="74">
        <f t="shared" si="20"/>
        <v>0</v>
      </c>
      <c r="W190" s="74">
        <f t="shared" si="21"/>
        <v>0</v>
      </c>
      <c r="X190" s="75" t="str">
        <f t="shared" si="22"/>
        <v/>
      </c>
      <c r="Y190" s="76"/>
      <c r="Z190" s="77">
        <f t="shared" si="24"/>
        <v>0</v>
      </c>
      <c r="AA190" s="73">
        <f t="shared" si="23"/>
        <v>0</v>
      </c>
    </row>
    <row r="191" spans="1:27" s="6" customFormat="1" ht="24" customHeight="1" x14ac:dyDescent="0.2">
      <c r="A191" s="200">
        <v>188</v>
      </c>
      <c r="B191" s="278"/>
      <c r="C191" s="326"/>
      <c r="D191" s="279"/>
      <c r="E191" s="280"/>
      <c r="F191" s="281"/>
      <c r="G191" s="282"/>
      <c r="H191" s="283"/>
      <c r="I191" s="284"/>
      <c r="J191" s="285"/>
      <c r="K191" s="282"/>
      <c r="L191" s="286"/>
      <c r="M191" s="287"/>
      <c r="N191" s="288"/>
      <c r="O191" s="282"/>
      <c r="P191" s="283"/>
      <c r="Q191" s="289"/>
      <c r="R191" s="119">
        <v>0</v>
      </c>
      <c r="S191" s="119">
        <f t="shared" si="17"/>
        <v>0</v>
      </c>
      <c r="T191" s="31">
        <f t="shared" si="18"/>
        <v>0</v>
      </c>
      <c r="U191" s="141">
        <f t="shared" si="19"/>
        <v>0</v>
      </c>
      <c r="V191" s="74">
        <f t="shared" si="20"/>
        <v>0</v>
      </c>
      <c r="W191" s="74">
        <f t="shared" si="21"/>
        <v>0</v>
      </c>
      <c r="X191" s="75" t="str">
        <f t="shared" si="22"/>
        <v/>
      </c>
      <c r="Y191" s="76"/>
      <c r="Z191" s="77">
        <f t="shared" si="24"/>
        <v>0</v>
      </c>
      <c r="AA191" s="73">
        <f t="shared" si="23"/>
        <v>0</v>
      </c>
    </row>
    <row r="192" spans="1:27" s="6" customFormat="1" ht="24" customHeight="1" x14ac:dyDescent="0.2">
      <c r="A192" s="200">
        <v>189</v>
      </c>
      <c r="B192" s="278"/>
      <c r="C192" s="326"/>
      <c r="D192" s="279"/>
      <c r="E192" s="280"/>
      <c r="F192" s="281"/>
      <c r="G192" s="282"/>
      <c r="H192" s="283"/>
      <c r="I192" s="284"/>
      <c r="J192" s="285"/>
      <c r="K192" s="282"/>
      <c r="L192" s="286"/>
      <c r="M192" s="287"/>
      <c r="N192" s="288"/>
      <c r="O192" s="282"/>
      <c r="P192" s="283"/>
      <c r="Q192" s="289"/>
      <c r="R192" s="119">
        <v>0</v>
      </c>
      <c r="S192" s="119">
        <f t="shared" si="17"/>
        <v>0</v>
      </c>
      <c r="T192" s="31">
        <f t="shared" si="18"/>
        <v>0</v>
      </c>
      <c r="U192" s="141">
        <f t="shared" si="19"/>
        <v>0</v>
      </c>
      <c r="V192" s="74">
        <f t="shared" si="20"/>
        <v>0</v>
      </c>
      <c r="W192" s="74">
        <f t="shared" si="21"/>
        <v>0</v>
      </c>
      <c r="X192" s="75" t="str">
        <f t="shared" si="22"/>
        <v/>
      </c>
      <c r="Y192" s="76"/>
      <c r="Z192" s="77">
        <f t="shared" si="24"/>
        <v>0</v>
      </c>
      <c r="AA192" s="73">
        <f t="shared" si="23"/>
        <v>0</v>
      </c>
    </row>
    <row r="193" spans="1:27" s="6" customFormat="1" ht="24" customHeight="1" x14ac:dyDescent="0.2">
      <c r="A193" s="200">
        <v>190</v>
      </c>
      <c r="B193" s="278"/>
      <c r="C193" s="326"/>
      <c r="D193" s="279"/>
      <c r="E193" s="280"/>
      <c r="F193" s="281"/>
      <c r="G193" s="282"/>
      <c r="H193" s="283"/>
      <c r="I193" s="284"/>
      <c r="J193" s="285"/>
      <c r="K193" s="282"/>
      <c r="L193" s="286"/>
      <c r="M193" s="287"/>
      <c r="N193" s="288"/>
      <c r="O193" s="282"/>
      <c r="P193" s="283"/>
      <c r="Q193" s="289"/>
      <c r="R193" s="119">
        <v>0</v>
      </c>
      <c r="S193" s="119">
        <f t="shared" si="17"/>
        <v>0</v>
      </c>
      <c r="T193" s="31">
        <f t="shared" si="18"/>
        <v>0</v>
      </c>
      <c r="U193" s="141">
        <f t="shared" si="19"/>
        <v>0</v>
      </c>
      <c r="V193" s="74">
        <f t="shared" si="20"/>
        <v>0</v>
      </c>
      <c r="W193" s="74">
        <f t="shared" si="21"/>
        <v>0</v>
      </c>
      <c r="X193" s="75" t="str">
        <f t="shared" si="22"/>
        <v/>
      </c>
      <c r="Y193" s="76"/>
      <c r="Z193" s="77">
        <f t="shared" si="24"/>
        <v>0</v>
      </c>
      <c r="AA193" s="73">
        <f t="shared" si="23"/>
        <v>0</v>
      </c>
    </row>
    <row r="194" spans="1:27" s="6" customFormat="1" ht="24" customHeight="1" x14ac:dyDescent="0.2">
      <c r="A194" s="200">
        <v>191</v>
      </c>
      <c r="B194" s="278"/>
      <c r="C194" s="326"/>
      <c r="D194" s="279"/>
      <c r="E194" s="280"/>
      <c r="F194" s="281"/>
      <c r="G194" s="282"/>
      <c r="H194" s="283"/>
      <c r="I194" s="284"/>
      <c r="J194" s="285"/>
      <c r="K194" s="282"/>
      <c r="L194" s="286"/>
      <c r="M194" s="287"/>
      <c r="N194" s="288"/>
      <c r="O194" s="282"/>
      <c r="P194" s="283"/>
      <c r="Q194" s="289"/>
      <c r="R194" s="119">
        <v>0</v>
      </c>
      <c r="S194" s="119">
        <f t="shared" si="17"/>
        <v>0</v>
      </c>
      <c r="T194" s="31">
        <f t="shared" si="18"/>
        <v>0</v>
      </c>
      <c r="U194" s="141">
        <f t="shared" si="19"/>
        <v>0</v>
      </c>
      <c r="V194" s="74">
        <f t="shared" si="20"/>
        <v>0</v>
      </c>
      <c r="W194" s="74">
        <f t="shared" si="21"/>
        <v>0</v>
      </c>
      <c r="X194" s="75" t="str">
        <f t="shared" si="22"/>
        <v/>
      </c>
      <c r="Y194" s="76"/>
      <c r="Z194" s="77">
        <f t="shared" si="24"/>
        <v>0</v>
      </c>
      <c r="AA194" s="73">
        <f t="shared" si="23"/>
        <v>0</v>
      </c>
    </row>
    <row r="195" spans="1:27" s="6" customFormat="1" ht="24" customHeight="1" x14ac:dyDescent="0.2">
      <c r="A195" s="200">
        <v>192</v>
      </c>
      <c r="B195" s="278"/>
      <c r="C195" s="326"/>
      <c r="D195" s="279"/>
      <c r="E195" s="280"/>
      <c r="F195" s="281"/>
      <c r="G195" s="282"/>
      <c r="H195" s="283"/>
      <c r="I195" s="284"/>
      <c r="J195" s="285"/>
      <c r="K195" s="282"/>
      <c r="L195" s="286"/>
      <c r="M195" s="287"/>
      <c r="N195" s="288"/>
      <c r="O195" s="282"/>
      <c r="P195" s="283"/>
      <c r="Q195" s="289"/>
      <c r="R195" s="119">
        <v>0</v>
      </c>
      <c r="S195" s="119">
        <f t="shared" si="17"/>
        <v>0</v>
      </c>
      <c r="T195" s="31">
        <f t="shared" si="18"/>
        <v>0</v>
      </c>
      <c r="U195" s="141">
        <f t="shared" si="19"/>
        <v>0</v>
      </c>
      <c r="V195" s="74">
        <f t="shared" si="20"/>
        <v>0</v>
      </c>
      <c r="W195" s="74">
        <f t="shared" si="21"/>
        <v>0</v>
      </c>
      <c r="X195" s="75" t="str">
        <f t="shared" si="22"/>
        <v/>
      </c>
      <c r="Y195" s="76"/>
      <c r="Z195" s="77">
        <f t="shared" si="24"/>
        <v>0</v>
      </c>
      <c r="AA195" s="73">
        <f t="shared" si="23"/>
        <v>0</v>
      </c>
    </row>
    <row r="196" spans="1:27" s="6" customFormat="1" ht="24" customHeight="1" x14ac:dyDescent="0.2">
      <c r="A196" s="200">
        <v>193</v>
      </c>
      <c r="B196" s="278"/>
      <c r="C196" s="326"/>
      <c r="D196" s="279"/>
      <c r="E196" s="280"/>
      <c r="F196" s="281"/>
      <c r="G196" s="282"/>
      <c r="H196" s="283"/>
      <c r="I196" s="284"/>
      <c r="J196" s="285"/>
      <c r="K196" s="282"/>
      <c r="L196" s="286"/>
      <c r="M196" s="287"/>
      <c r="N196" s="288"/>
      <c r="O196" s="282"/>
      <c r="P196" s="283"/>
      <c r="Q196" s="289"/>
      <c r="R196" s="119">
        <v>0</v>
      </c>
      <c r="S196" s="119">
        <f t="shared" si="17"/>
        <v>0</v>
      </c>
      <c r="T196" s="31">
        <f t="shared" si="18"/>
        <v>0</v>
      </c>
      <c r="U196" s="141">
        <f t="shared" si="19"/>
        <v>0</v>
      </c>
      <c r="V196" s="74">
        <f t="shared" si="20"/>
        <v>0</v>
      </c>
      <c r="W196" s="74">
        <f t="shared" si="21"/>
        <v>0</v>
      </c>
      <c r="X196" s="75" t="str">
        <f t="shared" si="22"/>
        <v/>
      </c>
      <c r="Y196" s="76"/>
      <c r="Z196" s="77">
        <f t="shared" si="24"/>
        <v>0</v>
      </c>
      <c r="AA196" s="73">
        <f t="shared" si="23"/>
        <v>0</v>
      </c>
    </row>
    <row r="197" spans="1:27" s="6" customFormat="1" ht="24" customHeight="1" x14ac:dyDescent="0.2">
      <c r="A197" s="200">
        <v>194</v>
      </c>
      <c r="B197" s="278"/>
      <c r="C197" s="326"/>
      <c r="D197" s="279"/>
      <c r="E197" s="280"/>
      <c r="F197" s="281"/>
      <c r="G197" s="282"/>
      <c r="H197" s="283"/>
      <c r="I197" s="284"/>
      <c r="J197" s="285"/>
      <c r="K197" s="282"/>
      <c r="L197" s="286"/>
      <c r="M197" s="287"/>
      <c r="N197" s="288"/>
      <c r="O197" s="282"/>
      <c r="P197" s="283"/>
      <c r="Q197" s="289"/>
      <c r="R197" s="119">
        <v>0</v>
      </c>
      <c r="S197" s="119">
        <f t="shared" ref="S197:S223" si="25">(M197+N197)*P197+(I197+J197)*L197+(E197+F197)*H197</f>
        <v>0</v>
      </c>
      <c r="T197" s="31">
        <f t="shared" ref="T197:T223" si="26">(IF(OR($C197=0,$D197=0),0,IF(OR($E197=0,$G197=0,$H197=0),0,MIN((VLOOKUP($D197,$A$232:$C$240,3,0))*(IF($D197=6,$H197,$G197))*((MIN((VLOOKUP($D197,$A$232:$E$240,5,0)),(IF($D197=6,$G197,$H197))))),MIN((VLOOKUP($D197,$A$232:$C$240,3,0)),($E197+$F197))*(IF($D197=6,$H197,((MIN((VLOOKUP($D197,$A$232:$E$240,5,0)),$H197)))))))))+(IF(OR($C197=0,$D197=0),0,IF(OR($I197=0,$K197=0,$L197=0),0,MIN((VLOOKUP($D197,$A$232:$C$240,3,0))*(IF($D197=6,$L197,$K197))*((MIN((VLOOKUP($D197,$A$232:$E$240,5,0)),(IF($D197=6,$K197,$L197))))),MIN((VLOOKUP($D197,$A$232:$C$240,3,0)),($I197+$J197))*(IF($D197=6,$L197,((MIN((VLOOKUP($D197,$A$232:$E$240,5,0)),$L197)))))))))+(IF(OR($C197=0,$D197=0),0,IF(OR($M197=0,$O197=0,$P197=0),0,MIN((VLOOKUP($D197,$A$232:$C$2409,3,0))*(IF($D197=6,$P197,$O197))*((MIN((VLOOKUP($D197,$A$232:$E$240,5,0)),(IF($D197=6,$O197,$P197))))),MIN((VLOOKUP($D197,$A$232:$C$240,3,0)),($M197+$N197))*(IF($D197=6,$P197,((MIN((VLOOKUP($D197,$A$232:$E$240,5,0)),$P197)))))))))</f>
        <v>0</v>
      </c>
      <c r="U197" s="141">
        <f t="shared" ref="U197:U223" si="27">Q197+T197</f>
        <v>0</v>
      </c>
      <c r="V197" s="74">
        <f t="shared" ref="V197:V223" si="28">T197-AA197</f>
        <v>0</v>
      </c>
      <c r="W197" s="74">
        <f t="shared" ref="W197:W223" si="29">V197-T197</f>
        <v>0</v>
      </c>
      <c r="X197" s="75" t="str">
        <f t="shared" ref="X197:X223" si="30">IF(AND(AA197&gt;0,(V197=T197-AA197)),"מועסק פחות מ-10% מזמנו במופ","")</f>
        <v/>
      </c>
      <c r="Y197" s="76"/>
      <c r="Z197" s="77">
        <f t="shared" si="24"/>
        <v>0</v>
      </c>
      <c r="AA197" s="73">
        <f t="shared" ref="AA197:AA223" si="31">IF($G197*$H197&lt;0.1,(IF(OR($C197=0,$D197=0),0,IF(OR($E197=0,$G197=0,$H197=0),0,MIN((VLOOKUP($D197,$A$232:$C$240,3,0))*(IF($D197=6,$H197,$G197))*((MIN((VLOOKUP($D197,$A$232:$E$240,5,0)),(IF($D197=6,$G197,$H197))))),MIN((VLOOKUP($D197,$A$232:$C$240,3,0)),($E197+$F197))*(IF($D197=6,$H197,((MIN((VLOOKUP($D197,$A$232:$E$240,5,0)),$H197))))))))),0)+IF($L197*$K197&lt;0.1,(IF(OR($C197=0,$D197=0),0,IF(OR($I197=0,$K197=0,$L197=0),0,MIN((VLOOKUP($D197,$A$232:$C$240,3,0))*(IF($D197=6,$L197,$K197))*((MIN((VLOOKUP($D197,$A$232:$E$240,5,0)),(IF($D197=6,$K197,$L197))))),MIN((VLOOKUP($D197,$A$232:$C$240,3,0)),($I197+$J197))*(IF($D197=6,$L197,((MIN((VLOOKUP($D197,$A$232:$E$240,5,0)),$L197))))))))),0)+IF($O197*$P197&lt;0.1,(IF(OR($C197=0,$D197=0),0,IF(OR($M197=0,$O197=0,$P197=0),0,MIN((VLOOKUP($D197,$A$232:$C$240,3,0))*(IF($D197=6,$P197,$O197))*((MIN((VLOOKUP($D197,$A$232:$E$240,5,0)),(IF($D197=6,$O197,$P197))))),MIN((VLOOKUP($D197,$A$232:$C$240,3,0)),($M197+$N197))*(IF($D197=6,$P197,((MIN((VLOOKUP($D197,$A$232:$E$240,5,0)),$P197))))))))),0)</f>
        <v>0</v>
      </c>
    </row>
    <row r="198" spans="1:27" s="6" customFormat="1" ht="24" customHeight="1" x14ac:dyDescent="0.2">
      <c r="A198" s="200">
        <v>195</v>
      </c>
      <c r="B198" s="278"/>
      <c r="C198" s="326"/>
      <c r="D198" s="279"/>
      <c r="E198" s="280"/>
      <c r="F198" s="281"/>
      <c r="G198" s="282"/>
      <c r="H198" s="283"/>
      <c r="I198" s="284"/>
      <c r="J198" s="285"/>
      <c r="K198" s="282"/>
      <c r="L198" s="286"/>
      <c r="M198" s="287"/>
      <c r="N198" s="288"/>
      <c r="O198" s="282"/>
      <c r="P198" s="283"/>
      <c r="Q198" s="289"/>
      <c r="R198" s="119">
        <v>0</v>
      </c>
      <c r="S198" s="119">
        <f t="shared" si="25"/>
        <v>0</v>
      </c>
      <c r="T198" s="31">
        <f t="shared" si="26"/>
        <v>0</v>
      </c>
      <c r="U198" s="141">
        <f t="shared" si="27"/>
        <v>0</v>
      </c>
      <c r="V198" s="74">
        <f t="shared" si="28"/>
        <v>0</v>
      </c>
      <c r="W198" s="74">
        <f t="shared" si="29"/>
        <v>0</v>
      </c>
      <c r="X198" s="75" t="str">
        <f t="shared" si="30"/>
        <v/>
      </c>
      <c r="Y198" s="76"/>
      <c r="Z198" s="77">
        <f t="shared" si="24"/>
        <v>0</v>
      </c>
      <c r="AA198" s="73">
        <f t="shared" si="31"/>
        <v>0</v>
      </c>
    </row>
    <row r="199" spans="1:27" s="6" customFormat="1" ht="24" customHeight="1" x14ac:dyDescent="0.2">
      <c r="A199" s="200">
        <v>196</v>
      </c>
      <c r="B199" s="278"/>
      <c r="C199" s="326"/>
      <c r="D199" s="279"/>
      <c r="E199" s="280"/>
      <c r="F199" s="281"/>
      <c r="G199" s="282"/>
      <c r="H199" s="283"/>
      <c r="I199" s="284"/>
      <c r="J199" s="285"/>
      <c r="K199" s="282"/>
      <c r="L199" s="286"/>
      <c r="M199" s="287"/>
      <c r="N199" s="288"/>
      <c r="O199" s="282"/>
      <c r="P199" s="283"/>
      <c r="Q199" s="289"/>
      <c r="R199" s="119">
        <v>0</v>
      </c>
      <c r="S199" s="119">
        <f t="shared" si="25"/>
        <v>0</v>
      </c>
      <c r="T199" s="31">
        <f t="shared" si="26"/>
        <v>0</v>
      </c>
      <c r="U199" s="141">
        <f t="shared" si="27"/>
        <v>0</v>
      </c>
      <c r="V199" s="74">
        <f t="shared" si="28"/>
        <v>0</v>
      </c>
      <c r="W199" s="74">
        <f t="shared" si="29"/>
        <v>0</v>
      </c>
      <c r="X199" s="75" t="str">
        <f t="shared" si="30"/>
        <v/>
      </c>
      <c r="Y199" s="76"/>
      <c r="Z199" s="77">
        <f t="shared" si="24"/>
        <v>0</v>
      </c>
      <c r="AA199" s="73">
        <f t="shared" si="31"/>
        <v>0</v>
      </c>
    </row>
    <row r="200" spans="1:27" s="6" customFormat="1" ht="24" customHeight="1" x14ac:dyDescent="0.2">
      <c r="A200" s="200">
        <v>197</v>
      </c>
      <c r="B200" s="278"/>
      <c r="C200" s="326"/>
      <c r="D200" s="279"/>
      <c r="E200" s="280"/>
      <c r="F200" s="281"/>
      <c r="G200" s="282"/>
      <c r="H200" s="283"/>
      <c r="I200" s="284"/>
      <c r="J200" s="285"/>
      <c r="K200" s="282"/>
      <c r="L200" s="286"/>
      <c r="M200" s="287"/>
      <c r="N200" s="288"/>
      <c r="O200" s="282"/>
      <c r="P200" s="283"/>
      <c r="Q200" s="289"/>
      <c r="R200" s="119">
        <v>0</v>
      </c>
      <c r="S200" s="119">
        <f t="shared" si="25"/>
        <v>0</v>
      </c>
      <c r="T200" s="31">
        <f t="shared" si="26"/>
        <v>0</v>
      </c>
      <c r="U200" s="141">
        <f t="shared" si="27"/>
        <v>0</v>
      </c>
      <c r="V200" s="74">
        <f t="shared" si="28"/>
        <v>0</v>
      </c>
      <c r="W200" s="74">
        <f t="shared" si="29"/>
        <v>0</v>
      </c>
      <c r="X200" s="75" t="str">
        <f t="shared" si="30"/>
        <v/>
      </c>
      <c r="Y200" s="76"/>
      <c r="Z200" s="77">
        <f t="shared" si="24"/>
        <v>0</v>
      </c>
      <c r="AA200" s="73">
        <f t="shared" si="31"/>
        <v>0</v>
      </c>
    </row>
    <row r="201" spans="1:27" s="6" customFormat="1" ht="24" customHeight="1" x14ac:dyDescent="0.2">
      <c r="A201" s="200">
        <v>198</v>
      </c>
      <c r="B201" s="278"/>
      <c r="C201" s="326"/>
      <c r="D201" s="279"/>
      <c r="E201" s="280"/>
      <c r="F201" s="281"/>
      <c r="G201" s="282"/>
      <c r="H201" s="283"/>
      <c r="I201" s="284"/>
      <c r="J201" s="285"/>
      <c r="K201" s="282"/>
      <c r="L201" s="286"/>
      <c r="M201" s="287"/>
      <c r="N201" s="288"/>
      <c r="O201" s="282"/>
      <c r="P201" s="283"/>
      <c r="Q201" s="289"/>
      <c r="R201" s="119">
        <v>0</v>
      </c>
      <c r="S201" s="119">
        <f t="shared" si="25"/>
        <v>0</v>
      </c>
      <c r="T201" s="31">
        <f t="shared" si="26"/>
        <v>0</v>
      </c>
      <c r="U201" s="141">
        <f t="shared" si="27"/>
        <v>0</v>
      </c>
      <c r="V201" s="74">
        <f t="shared" si="28"/>
        <v>0</v>
      </c>
      <c r="W201" s="74">
        <f t="shared" si="29"/>
        <v>0</v>
      </c>
      <c r="X201" s="75" t="str">
        <f t="shared" si="30"/>
        <v/>
      </c>
      <c r="Y201" s="76"/>
      <c r="Z201" s="77">
        <f t="shared" si="24"/>
        <v>0</v>
      </c>
      <c r="AA201" s="73">
        <f t="shared" si="31"/>
        <v>0</v>
      </c>
    </row>
    <row r="202" spans="1:27" s="6" customFormat="1" ht="24" customHeight="1" x14ac:dyDescent="0.2">
      <c r="A202" s="200">
        <v>199</v>
      </c>
      <c r="B202" s="278"/>
      <c r="C202" s="326"/>
      <c r="D202" s="279"/>
      <c r="E202" s="280"/>
      <c r="F202" s="281"/>
      <c r="G202" s="282"/>
      <c r="H202" s="283"/>
      <c r="I202" s="284"/>
      <c r="J202" s="285"/>
      <c r="K202" s="282"/>
      <c r="L202" s="286"/>
      <c r="M202" s="287"/>
      <c r="N202" s="288"/>
      <c r="O202" s="282"/>
      <c r="P202" s="283"/>
      <c r="Q202" s="289"/>
      <c r="R202" s="119">
        <v>0</v>
      </c>
      <c r="S202" s="119">
        <f t="shared" si="25"/>
        <v>0</v>
      </c>
      <c r="T202" s="31">
        <f t="shared" si="26"/>
        <v>0</v>
      </c>
      <c r="U202" s="141">
        <f t="shared" si="27"/>
        <v>0</v>
      </c>
      <c r="V202" s="74">
        <f t="shared" si="28"/>
        <v>0</v>
      </c>
      <c r="W202" s="74">
        <f t="shared" si="29"/>
        <v>0</v>
      </c>
      <c r="X202" s="75" t="str">
        <f t="shared" si="30"/>
        <v/>
      </c>
      <c r="Y202" s="76"/>
      <c r="Z202" s="77">
        <f t="shared" si="24"/>
        <v>0</v>
      </c>
      <c r="AA202" s="73">
        <f t="shared" si="31"/>
        <v>0</v>
      </c>
    </row>
    <row r="203" spans="1:27" s="6" customFormat="1" ht="24" customHeight="1" x14ac:dyDescent="0.2">
      <c r="A203" s="200">
        <v>200</v>
      </c>
      <c r="B203" s="278"/>
      <c r="C203" s="326"/>
      <c r="D203" s="279"/>
      <c r="E203" s="280"/>
      <c r="F203" s="281"/>
      <c r="G203" s="282"/>
      <c r="H203" s="283"/>
      <c r="I203" s="284"/>
      <c r="J203" s="285"/>
      <c r="K203" s="282"/>
      <c r="L203" s="286"/>
      <c r="M203" s="287"/>
      <c r="N203" s="288"/>
      <c r="O203" s="282"/>
      <c r="P203" s="283"/>
      <c r="Q203" s="289"/>
      <c r="R203" s="119">
        <v>0</v>
      </c>
      <c r="S203" s="119">
        <f t="shared" si="25"/>
        <v>0</v>
      </c>
      <c r="T203" s="31">
        <f t="shared" si="26"/>
        <v>0</v>
      </c>
      <c r="U203" s="141">
        <f t="shared" si="27"/>
        <v>0</v>
      </c>
      <c r="V203" s="74">
        <f t="shared" si="28"/>
        <v>0</v>
      </c>
      <c r="W203" s="74">
        <f t="shared" si="29"/>
        <v>0</v>
      </c>
      <c r="X203" s="75" t="str">
        <f t="shared" si="30"/>
        <v/>
      </c>
      <c r="Y203" s="76"/>
      <c r="Z203" s="77">
        <f t="shared" si="24"/>
        <v>0</v>
      </c>
      <c r="AA203" s="73">
        <f t="shared" si="31"/>
        <v>0</v>
      </c>
    </row>
    <row r="204" spans="1:27" s="6" customFormat="1" ht="24" customHeight="1" x14ac:dyDescent="0.2">
      <c r="A204" s="200">
        <v>201</v>
      </c>
      <c r="B204" s="278"/>
      <c r="C204" s="326"/>
      <c r="D204" s="279"/>
      <c r="E204" s="280"/>
      <c r="F204" s="281"/>
      <c r="G204" s="282"/>
      <c r="H204" s="283"/>
      <c r="I204" s="284"/>
      <c r="J204" s="285"/>
      <c r="K204" s="282"/>
      <c r="L204" s="286"/>
      <c r="M204" s="287"/>
      <c r="N204" s="288"/>
      <c r="O204" s="282"/>
      <c r="P204" s="283"/>
      <c r="Q204" s="289"/>
      <c r="R204" s="119">
        <v>0</v>
      </c>
      <c r="S204" s="119">
        <f t="shared" si="25"/>
        <v>0</v>
      </c>
      <c r="T204" s="31">
        <f t="shared" si="26"/>
        <v>0</v>
      </c>
      <c r="U204" s="141">
        <f t="shared" si="27"/>
        <v>0</v>
      </c>
      <c r="V204" s="74">
        <f t="shared" si="28"/>
        <v>0</v>
      </c>
      <c r="W204" s="74">
        <f t="shared" si="29"/>
        <v>0</v>
      </c>
      <c r="X204" s="75" t="str">
        <f t="shared" si="30"/>
        <v/>
      </c>
      <c r="Y204" s="76"/>
      <c r="Z204" s="77">
        <f t="shared" si="24"/>
        <v>0</v>
      </c>
      <c r="AA204" s="73">
        <f t="shared" si="31"/>
        <v>0</v>
      </c>
    </row>
    <row r="205" spans="1:27" s="6" customFormat="1" ht="24" customHeight="1" x14ac:dyDescent="0.2">
      <c r="A205" s="200">
        <v>202</v>
      </c>
      <c r="B205" s="278"/>
      <c r="C205" s="326"/>
      <c r="D205" s="279"/>
      <c r="E205" s="280"/>
      <c r="F205" s="281"/>
      <c r="G205" s="282"/>
      <c r="H205" s="283"/>
      <c r="I205" s="284"/>
      <c r="J205" s="285"/>
      <c r="K205" s="282"/>
      <c r="L205" s="286"/>
      <c r="M205" s="287"/>
      <c r="N205" s="288"/>
      <c r="O205" s="282"/>
      <c r="P205" s="283"/>
      <c r="Q205" s="289"/>
      <c r="R205" s="119">
        <v>0</v>
      </c>
      <c r="S205" s="119">
        <f t="shared" si="25"/>
        <v>0</v>
      </c>
      <c r="T205" s="31">
        <f t="shared" si="26"/>
        <v>0</v>
      </c>
      <c r="U205" s="141">
        <f t="shared" si="27"/>
        <v>0</v>
      </c>
      <c r="V205" s="74">
        <f t="shared" si="28"/>
        <v>0</v>
      </c>
      <c r="W205" s="74">
        <f t="shared" si="29"/>
        <v>0</v>
      </c>
      <c r="X205" s="75" t="str">
        <f t="shared" si="30"/>
        <v/>
      </c>
      <c r="Y205" s="76"/>
      <c r="Z205" s="77">
        <f t="shared" si="24"/>
        <v>0</v>
      </c>
      <c r="AA205" s="73">
        <f t="shared" si="31"/>
        <v>0</v>
      </c>
    </row>
    <row r="206" spans="1:27" s="6" customFormat="1" ht="24" customHeight="1" x14ac:dyDescent="0.2">
      <c r="A206" s="200">
        <v>203</v>
      </c>
      <c r="B206" s="278"/>
      <c r="C206" s="326"/>
      <c r="D206" s="279"/>
      <c r="E206" s="280"/>
      <c r="F206" s="281"/>
      <c r="G206" s="282"/>
      <c r="H206" s="283"/>
      <c r="I206" s="284"/>
      <c r="J206" s="285"/>
      <c r="K206" s="282"/>
      <c r="L206" s="286"/>
      <c r="M206" s="287"/>
      <c r="N206" s="288"/>
      <c r="O206" s="282"/>
      <c r="P206" s="283"/>
      <c r="Q206" s="289"/>
      <c r="R206" s="119">
        <v>0</v>
      </c>
      <c r="S206" s="119">
        <f t="shared" si="25"/>
        <v>0</v>
      </c>
      <c r="T206" s="31">
        <f t="shared" si="26"/>
        <v>0</v>
      </c>
      <c r="U206" s="141">
        <f t="shared" si="27"/>
        <v>0</v>
      </c>
      <c r="V206" s="74">
        <f t="shared" si="28"/>
        <v>0</v>
      </c>
      <c r="W206" s="74">
        <f t="shared" si="29"/>
        <v>0</v>
      </c>
      <c r="X206" s="75" t="str">
        <f t="shared" si="30"/>
        <v/>
      </c>
      <c r="Y206" s="76"/>
      <c r="Z206" s="77">
        <f t="shared" si="24"/>
        <v>0</v>
      </c>
      <c r="AA206" s="73">
        <f t="shared" si="31"/>
        <v>0</v>
      </c>
    </row>
    <row r="207" spans="1:27" s="6" customFormat="1" ht="24" customHeight="1" x14ac:dyDescent="0.2">
      <c r="A207" s="200">
        <v>204</v>
      </c>
      <c r="B207" s="278"/>
      <c r="C207" s="326"/>
      <c r="D207" s="279"/>
      <c r="E207" s="280"/>
      <c r="F207" s="281"/>
      <c r="G207" s="282"/>
      <c r="H207" s="283"/>
      <c r="I207" s="284"/>
      <c r="J207" s="285"/>
      <c r="K207" s="282"/>
      <c r="L207" s="286"/>
      <c r="M207" s="287"/>
      <c r="N207" s="288"/>
      <c r="O207" s="282"/>
      <c r="P207" s="283"/>
      <c r="Q207" s="289"/>
      <c r="R207" s="119">
        <v>0</v>
      </c>
      <c r="S207" s="119">
        <f t="shared" si="25"/>
        <v>0</v>
      </c>
      <c r="T207" s="31">
        <f t="shared" si="26"/>
        <v>0</v>
      </c>
      <c r="U207" s="141">
        <f t="shared" si="27"/>
        <v>0</v>
      </c>
      <c r="V207" s="74">
        <f t="shared" si="28"/>
        <v>0</v>
      </c>
      <c r="W207" s="74">
        <f t="shared" si="29"/>
        <v>0</v>
      </c>
      <c r="X207" s="75" t="str">
        <f t="shared" si="30"/>
        <v/>
      </c>
      <c r="Y207" s="76"/>
      <c r="Z207" s="77">
        <f t="shared" si="24"/>
        <v>0</v>
      </c>
      <c r="AA207" s="73">
        <f t="shared" si="31"/>
        <v>0</v>
      </c>
    </row>
    <row r="208" spans="1:27" s="6" customFormat="1" ht="24" customHeight="1" x14ac:dyDescent="0.2">
      <c r="A208" s="200">
        <v>205</v>
      </c>
      <c r="B208" s="278"/>
      <c r="C208" s="326"/>
      <c r="D208" s="279"/>
      <c r="E208" s="280"/>
      <c r="F208" s="281"/>
      <c r="G208" s="282"/>
      <c r="H208" s="283"/>
      <c r="I208" s="284"/>
      <c r="J208" s="285"/>
      <c r="K208" s="282"/>
      <c r="L208" s="286"/>
      <c r="M208" s="287"/>
      <c r="N208" s="288"/>
      <c r="O208" s="282"/>
      <c r="P208" s="283"/>
      <c r="Q208" s="289"/>
      <c r="R208" s="119">
        <v>0</v>
      </c>
      <c r="S208" s="119">
        <f t="shared" si="25"/>
        <v>0</v>
      </c>
      <c r="T208" s="31">
        <f t="shared" si="26"/>
        <v>0</v>
      </c>
      <c r="U208" s="141">
        <f t="shared" si="27"/>
        <v>0</v>
      </c>
      <c r="V208" s="74">
        <f t="shared" si="28"/>
        <v>0</v>
      </c>
      <c r="W208" s="74">
        <f t="shared" si="29"/>
        <v>0</v>
      </c>
      <c r="X208" s="75" t="str">
        <f t="shared" si="30"/>
        <v/>
      </c>
      <c r="Y208" s="76"/>
      <c r="Z208" s="77">
        <f t="shared" si="24"/>
        <v>0</v>
      </c>
      <c r="AA208" s="73">
        <f t="shared" si="31"/>
        <v>0</v>
      </c>
    </row>
    <row r="209" spans="1:245" s="6" customFormat="1" ht="24" customHeight="1" x14ac:dyDescent="0.2">
      <c r="A209" s="200">
        <v>206</v>
      </c>
      <c r="B209" s="278"/>
      <c r="C209" s="326"/>
      <c r="D209" s="279"/>
      <c r="E209" s="280"/>
      <c r="F209" s="281"/>
      <c r="G209" s="282"/>
      <c r="H209" s="283"/>
      <c r="I209" s="284"/>
      <c r="J209" s="285"/>
      <c r="K209" s="282"/>
      <c r="L209" s="286"/>
      <c r="M209" s="287"/>
      <c r="N209" s="288"/>
      <c r="O209" s="282"/>
      <c r="P209" s="283"/>
      <c r="Q209" s="289"/>
      <c r="R209" s="119">
        <v>0</v>
      </c>
      <c r="S209" s="119">
        <f t="shared" si="25"/>
        <v>0</v>
      </c>
      <c r="T209" s="31">
        <f t="shared" si="26"/>
        <v>0</v>
      </c>
      <c r="U209" s="141">
        <f t="shared" si="27"/>
        <v>0</v>
      </c>
      <c r="V209" s="74">
        <f t="shared" si="28"/>
        <v>0</v>
      </c>
      <c r="W209" s="74">
        <f t="shared" si="29"/>
        <v>0</v>
      </c>
      <c r="X209" s="75" t="str">
        <f t="shared" si="30"/>
        <v/>
      </c>
      <c r="Y209" s="76"/>
      <c r="Z209" s="77">
        <f t="shared" si="24"/>
        <v>0</v>
      </c>
      <c r="AA209" s="73">
        <f t="shared" si="31"/>
        <v>0</v>
      </c>
    </row>
    <row r="210" spans="1:245" s="6" customFormat="1" ht="24" customHeight="1" x14ac:dyDescent="0.2">
      <c r="A210" s="200">
        <v>207</v>
      </c>
      <c r="B210" s="278"/>
      <c r="C210" s="326"/>
      <c r="D210" s="279"/>
      <c r="E210" s="280"/>
      <c r="F210" s="281"/>
      <c r="G210" s="282"/>
      <c r="H210" s="283"/>
      <c r="I210" s="284"/>
      <c r="J210" s="285"/>
      <c r="K210" s="282"/>
      <c r="L210" s="286"/>
      <c r="M210" s="287"/>
      <c r="N210" s="288"/>
      <c r="O210" s="282"/>
      <c r="P210" s="283"/>
      <c r="Q210" s="289"/>
      <c r="R210" s="119">
        <v>0</v>
      </c>
      <c r="S210" s="119">
        <f t="shared" si="25"/>
        <v>0</v>
      </c>
      <c r="T210" s="31">
        <f t="shared" si="26"/>
        <v>0</v>
      </c>
      <c r="U210" s="141">
        <f t="shared" si="27"/>
        <v>0</v>
      </c>
      <c r="V210" s="74">
        <f t="shared" si="28"/>
        <v>0</v>
      </c>
      <c r="W210" s="74">
        <f t="shared" si="29"/>
        <v>0</v>
      </c>
      <c r="X210" s="75" t="str">
        <f t="shared" si="30"/>
        <v/>
      </c>
      <c r="Y210" s="76"/>
      <c r="Z210" s="77">
        <f t="shared" si="24"/>
        <v>0</v>
      </c>
      <c r="AA210" s="73">
        <f t="shared" si="31"/>
        <v>0</v>
      </c>
    </row>
    <row r="211" spans="1:245" s="6" customFormat="1" ht="24" customHeight="1" x14ac:dyDescent="0.2">
      <c r="A211" s="200">
        <v>208</v>
      </c>
      <c r="B211" s="278"/>
      <c r="C211" s="326"/>
      <c r="D211" s="279"/>
      <c r="E211" s="280"/>
      <c r="F211" s="281"/>
      <c r="G211" s="282"/>
      <c r="H211" s="283"/>
      <c r="I211" s="284"/>
      <c r="J211" s="285"/>
      <c r="K211" s="282"/>
      <c r="L211" s="286"/>
      <c r="M211" s="287"/>
      <c r="N211" s="288"/>
      <c r="O211" s="282"/>
      <c r="P211" s="283"/>
      <c r="Q211" s="289"/>
      <c r="R211" s="119">
        <v>0</v>
      </c>
      <c r="S211" s="119">
        <f t="shared" si="25"/>
        <v>0</v>
      </c>
      <c r="T211" s="31">
        <f t="shared" si="26"/>
        <v>0</v>
      </c>
      <c r="U211" s="141">
        <f t="shared" si="27"/>
        <v>0</v>
      </c>
      <c r="V211" s="74">
        <f t="shared" si="28"/>
        <v>0</v>
      </c>
      <c r="W211" s="74">
        <f t="shared" si="29"/>
        <v>0</v>
      </c>
      <c r="X211" s="75" t="str">
        <f t="shared" si="30"/>
        <v/>
      </c>
      <c r="Y211" s="76"/>
      <c r="Z211" s="77">
        <f t="shared" si="24"/>
        <v>0</v>
      </c>
      <c r="AA211" s="73">
        <f t="shared" si="31"/>
        <v>0</v>
      </c>
    </row>
    <row r="212" spans="1:245" s="6" customFormat="1" ht="24" customHeight="1" x14ac:dyDescent="0.2">
      <c r="A212" s="200">
        <v>209</v>
      </c>
      <c r="B212" s="278"/>
      <c r="C212" s="326"/>
      <c r="D212" s="279"/>
      <c r="E212" s="280"/>
      <c r="F212" s="281"/>
      <c r="G212" s="282"/>
      <c r="H212" s="283"/>
      <c r="I212" s="284"/>
      <c r="J212" s="285"/>
      <c r="K212" s="282"/>
      <c r="L212" s="286"/>
      <c r="M212" s="287"/>
      <c r="N212" s="288"/>
      <c r="O212" s="282"/>
      <c r="P212" s="283"/>
      <c r="Q212" s="289"/>
      <c r="R212" s="119">
        <v>0</v>
      </c>
      <c r="S212" s="119">
        <f t="shared" si="25"/>
        <v>0</v>
      </c>
      <c r="T212" s="31">
        <f t="shared" si="26"/>
        <v>0</v>
      </c>
      <c r="U212" s="141">
        <f t="shared" si="27"/>
        <v>0</v>
      </c>
      <c r="V212" s="74">
        <f t="shared" si="28"/>
        <v>0</v>
      </c>
      <c r="W212" s="74">
        <f t="shared" si="29"/>
        <v>0</v>
      </c>
      <c r="X212" s="75" t="str">
        <f t="shared" si="30"/>
        <v/>
      </c>
      <c r="Y212" s="76"/>
      <c r="Z212" s="77">
        <f t="shared" si="24"/>
        <v>0</v>
      </c>
      <c r="AA212" s="73">
        <f t="shared" si="31"/>
        <v>0</v>
      </c>
    </row>
    <row r="213" spans="1:245" s="6" customFormat="1" ht="24" customHeight="1" x14ac:dyDescent="0.2">
      <c r="A213" s="200">
        <v>210</v>
      </c>
      <c r="B213" s="278"/>
      <c r="C213" s="326"/>
      <c r="D213" s="279"/>
      <c r="E213" s="280"/>
      <c r="F213" s="281"/>
      <c r="G213" s="282"/>
      <c r="H213" s="283"/>
      <c r="I213" s="284"/>
      <c r="J213" s="285"/>
      <c r="K213" s="282"/>
      <c r="L213" s="286"/>
      <c r="M213" s="287"/>
      <c r="N213" s="288"/>
      <c r="O213" s="282"/>
      <c r="P213" s="283"/>
      <c r="Q213" s="289"/>
      <c r="R213" s="119">
        <v>0</v>
      </c>
      <c r="S213" s="119">
        <f t="shared" si="25"/>
        <v>0</v>
      </c>
      <c r="T213" s="31">
        <f t="shared" si="26"/>
        <v>0</v>
      </c>
      <c r="U213" s="141">
        <f t="shared" si="27"/>
        <v>0</v>
      </c>
      <c r="V213" s="74">
        <f t="shared" si="28"/>
        <v>0</v>
      </c>
      <c r="W213" s="74">
        <f t="shared" si="29"/>
        <v>0</v>
      </c>
      <c r="X213" s="75" t="str">
        <f t="shared" si="30"/>
        <v/>
      </c>
      <c r="Y213" s="76"/>
      <c r="Z213" s="77">
        <f t="shared" si="24"/>
        <v>0</v>
      </c>
      <c r="AA213" s="73">
        <f t="shared" si="31"/>
        <v>0</v>
      </c>
    </row>
    <row r="214" spans="1:245" s="6" customFormat="1" ht="24" customHeight="1" x14ac:dyDescent="0.2">
      <c r="A214" s="200">
        <v>211</v>
      </c>
      <c r="B214" s="278"/>
      <c r="C214" s="326"/>
      <c r="D214" s="279"/>
      <c r="E214" s="280"/>
      <c r="F214" s="281"/>
      <c r="G214" s="282"/>
      <c r="H214" s="283"/>
      <c r="I214" s="284"/>
      <c r="J214" s="285"/>
      <c r="K214" s="282"/>
      <c r="L214" s="286"/>
      <c r="M214" s="287"/>
      <c r="N214" s="288"/>
      <c r="O214" s="282"/>
      <c r="P214" s="283"/>
      <c r="Q214" s="289"/>
      <c r="R214" s="119">
        <v>0</v>
      </c>
      <c r="S214" s="119">
        <f t="shared" si="25"/>
        <v>0</v>
      </c>
      <c r="T214" s="31">
        <f t="shared" si="26"/>
        <v>0</v>
      </c>
      <c r="U214" s="141">
        <f t="shared" si="27"/>
        <v>0</v>
      </c>
      <c r="V214" s="74">
        <f t="shared" si="28"/>
        <v>0</v>
      </c>
      <c r="W214" s="74">
        <f t="shared" si="29"/>
        <v>0</v>
      </c>
      <c r="X214" s="75" t="str">
        <f t="shared" si="30"/>
        <v/>
      </c>
      <c r="Y214" s="76"/>
      <c r="Z214" s="77">
        <f t="shared" si="24"/>
        <v>0</v>
      </c>
      <c r="AA214" s="73">
        <f t="shared" si="31"/>
        <v>0</v>
      </c>
    </row>
    <row r="215" spans="1:245" s="6" customFormat="1" ht="24" customHeight="1" x14ac:dyDescent="0.2">
      <c r="A215" s="200">
        <v>212</v>
      </c>
      <c r="B215" s="278"/>
      <c r="C215" s="326"/>
      <c r="D215" s="279"/>
      <c r="E215" s="280"/>
      <c r="F215" s="281"/>
      <c r="G215" s="282"/>
      <c r="H215" s="283"/>
      <c r="I215" s="284"/>
      <c r="J215" s="285"/>
      <c r="K215" s="282"/>
      <c r="L215" s="286"/>
      <c r="M215" s="287"/>
      <c r="N215" s="288"/>
      <c r="O215" s="282"/>
      <c r="P215" s="283"/>
      <c r="Q215" s="289"/>
      <c r="R215" s="119">
        <v>0</v>
      </c>
      <c r="S215" s="119">
        <f t="shared" si="25"/>
        <v>0</v>
      </c>
      <c r="T215" s="31">
        <f t="shared" si="26"/>
        <v>0</v>
      </c>
      <c r="U215" s="141">
        <f t="shared" si="27"/>
        <v>0</v>
      </c>
      <c r="V215" s="74">
        <f t="shared" si="28"/>
        <v>0</v>
      </c>
      <c r="W215" s="74">
        <f t="shared" si="29"/>
        <v>0</v>
      </c>
      <c r="X215" s="75" t="str">
        <f t="shared" si="30"/>
        <v/>
      </c>
      <c r="Y215" s="76"/>
      <c r="Z215" s="77">
        <f t="shared" si="24"/>
        <v>0</v>
      </c>
      <c r="AA215" s="73">
        <f t="shared" si="31"/>
        <v>0</v>
      </c>
    </row>
    <row r="216" spans="1:245" s="6" customFormat="1" ht="24" customHeight="1" x14ac:dyDescent="0.2">
      <c r="A216" s="200">
        <v>213</v>
      </c>
      <c r="B216" s="278"/>
      <c r="C216" s="326"/>
      <c r="D216" s="279"/>
      <c r="E216" s="280"/>
      <c r="F216" s="281"/>
      <c r="G216" s="282"/>
      <c r="H216" s="283"/>
      <c r="I216" s="284"/>
      <c r="J216" s="285"/>
      <c r="K216" s="282"/>
      <c r="L216" s="286"/>
      <c r="M216" s="287"/>
      <c r="N216" s="288"/>
      <c r="O216" s="282"/>
      <c r="P216" s="283"/>
      <c r="Q216" s="289"/>
      <c r="R216" s="119">
        <v>0</v>
      </c>
      <c r="S216" s="119">
        <f t="shared" si="25"/>
        <v>0</v>
      </c>
      <c r="T216" s="31">
        <f t="shared" si="26"/>
        <v>0</v>
      </c>
      <c r="U216" s="141">
        <f t="shared" si="27"/>
        <v>0</v>
      </c>
      <c r="V216" s="74">
        <f t="shared" si="28"/>
        <v>0</v>
      </c>
      <c r="W216" s="74">
        <f t="shared" si="29"/>
        <v>0</v>
      </c>
      <c r="X216" s="75" t="str">
        <f t="shared" si="30"/>
        <v/>
      </c>
      <c r="Y216" s="76"/>
      <c r="Z216" s="77">
        <f t="shared" si="24"/>
        <v>0</v>
      </c>
      <c r="AA216" s="73">
        <f t="shared" si="31"/>
        <v>0</v>
      </c>
    </row>
    <row r="217" spans="1:245" s="6" customFormat="1" ht="24" customHeight="1" x14ac:dyDescent="0.2">
      <c r="A217" s="200">
        <v>214</v>
      </c>
      <c r="B217" s="278"/>
      <c r="C217" s="326"/>
      <c r="D217" s="279"/>
      <c r="E217" s="280"/>
      <c r="F217" s="281"/>
      <c r="G217" s="282"/>
      <c r="H217" s="283"/>
      <c r="I217" s="284"/>
      <c r="J217" s="285"/>
      <c r="K217" s="282"/>
      <c r="L217" s="286"/>
      <c r="M217" s="287"/>
      <c r="N217" s="288"/>
      <c r="O217" s="282"/>
      <c r="P217" s="283"/>
      <c r="Q217" s="289"/>
      <c r="R217" s="119">
        <v>0</v>
      </c>
      <c r="S217" s="119">
        <f t="shared" si="25"/>
        <v>0</v>
      </c>
      <c r="T217" s="31">
        <f t="shared" si="26"/>
        <v>0</v>
      </c>
      <c r="U217" s="141">
        <f t="shared" si="27"/>
        <v>0</v>
      </c>
      <c r="V217" s="74">
        <f t="shared" si="28"/>
        <v>0</v>
      </c>
      <c r="W217" s="74">
        <f t="shared" si="29"/>
        <v>0</v>
      </c>
      <c r="X217" s="75" t="str">
        <f t="shared" si="30"/>
        <v/>
      </c>
      <c r="Y217" s="76"/>
      <c r="Z217" s="77">
        <f t="shared" si="24"/>
        <v>0</v>
      </c>
      <c r="AA217" s="73">
        <f t="shared" si="31"/>
        <v>0</v>
      </c>
    </row>
    <row r="218" spans="1:245" s="6" customFormat="1" ht="24" customHeight="1" x14ac:dyDescent="0.2">
      <c r="A218" s="200">
        <v>215</v>
      </c>
      <c r="B218" s="278"/>
      <c r="C218" s="326"/>
      <c r="D218" s="279"/>
      <c r="E218" s="280"/>
      <c r="F218" s="281"/>
      <c r="G218" s="282"/>
      <c r="H218" s="283"/>
      <c r="I218" s="284"/>
      <c r="J218" s="285"/>
      <c r="K218" s="282"/>
      <c r="L218" s="286"/>
      <c r="M218" s="287"/>
      <c r="N218" s="288"/>
      <c r="O218" s="282"/>
      <c r="P218" s="283"/>
      <c r="Q218" s="289"/>
      <c r="R218" s="119">
        <v>0</v>
      </c>
      <c r="S218" s="119">
        <f t="shared" si="25"/>
        <v>0</v>
      </c>
      <c r="T218" s="31">
        <f t="shared" si="26"/>
        <v>0</v>
      </c>
      <c r="U218" s="141">
        <f t="shared" si="27"/>
        <v>0</v>
      </c>
      <c r="V218" s="74">
        <f t="shared" si="28"/>
        <v>0</v>
      </c>
      <c r="W218" s="74">
        <f t="shared" si="29"/>
        <v>0</v>
      </c>
      <c r="X218" s="75" t="str">
        <f t="shared" si="30"/>
        <v/>
      </c>
      <c r="Y218" s="76"/>
      <c r="Z218" s="77">
        <f t="shared" si="24"/>
        <v>0</v>
      </c>
      <c r="AA218" s="73">
        <f t="shared" si="31"/>
        <v>0</v>
      </c>
    </row>
    <row r="219" spans="1:245" s="6" customFormat="1" ht="24" customHeight="1" x14ac:dyDescent="0.2">
      <c r="A219" s="200">
        <v>216</v>
      </c>
      <c r="B219" s="278"/>
      <c r="C219" s="326"/>
      <c r="D219" s="279"/>
      <c r="E219" s="280"/>
      <c r="F219" s="281"/>
      <c r="G219" s="282"/>
      <c r="H219" s="283"/>
      <c r="I219" s="284"/>
      <c r="J219" s="285"/>
      <c r="K219" s="282"/>
      <c r="L219" s="286"/>
      <c r="M219" s="287"/>
      <c r="N219" s="288"/>
      <c r="O219" s="282"/>
      <c r="P219" s="283"/>
      <c r="Q219" s="289"/>
      <c r="R219" s="119">
        <v>0</v>
      </c>
      <c r="S219" s="119">
        <f t="shared" si="25"/>
        <v>0</v>
      </c>
      <c r="T219" s="31">
        <f t="shared" si="26"/>
        <v>0</v>
      </c>
      <c r="U219" s="141">
        <f t="shared" si="27"/>
        <v>0</v>
      </c>
      <c r="V219" s="74">
        <f t="shared" si="28"/>
        <v>0</v>
      </c>
      <c r="W219" s="74">
        <f t="shared" si="29"/>
        <v>0</v>
      </c>
      <c r="X219" s="75" t="str">
        <f t="shared" si="30"/>
        <v/>
      </c>
      <c r="Y219" s="76"/>
      <c r="Z219" s="77">
        <f t="shared" si="24"/>
        <v>0</v>
      </c>
      <c r="AA219" s="73">
        <f t="shared" si="31"/>
        <v>0</v>
      </c>
    </row>
    <row r="220" spans="1:245" s="6" customFormat="1" ht="24" customHeight="1" x14ac:dyDescent="0.2">
      <c r="A220" s="200">
        <v>217</v>
      </c>
      <c r="B220" s="278"/>
      <c r="C220" s="326"/>
      <c r="D220" s="279"/>
      <c r="E220" s="280"/>
      <c r="F220" s="281"/>
      <c r="G220" s="282"/>
      <c r="H220" s="283"/>
      <c r="I220" s="284"/>
      <c r="J220" s="285"/>
      <c r="K220" s="282"/>
      <c r="L220" s="286"/>
      <c r="M220" s="287"/>
      <c r="N220" s="288"/>
      <c r="O220" s="282"/>
      <c r="P220" s="283"/>
      <c r="Q220" s="289"/>
      <c r="R220" s="119">
        <v>0</v>
      </c>
      <c r="S220" s="119">
        <f t="shared" si="25"/>
        <v>0</v>
      </c>
      <c r="T220" s="31">
        <f t="shared" si="26"/>
        <v>0</v>
      </c>
      <c r="U220" s="141">
        <f t="shared" si="27"/>
        <v>0</v>
      </c>
      <c r="V220" s="74">
        <f t="shared" si="28"/>
        <v>0</v>
      </c>
      <c r="W220" s="74">
        <f t="shared" si="29"/>
        <v>0</v>
      </c>
      <c r="X220" s="75" t="str">
        <f t="shared" si="30"/>
        <v/>
      </c>
      <c r="Y220" s="76"/>
      <c r="Z220" s="77">
        <f t="shared" si="24"/>
        <v>0</v>
      </c>
      <c r="AA220" s="73">
        <f t="shared" si="31"/>
        <v>0</v>
      </c>
    </row>
    <row r="221" spans="1:245" s="6" customFormat="1" ht="24" customHeight="1" x14ac:dyDescent="0.2">
      <c r="A221" s="200">
        <v>218</v>
      </c>
      <c r="B221" s="278"/>
      <c r="C221" s="326"/>
      <c r="D221" s="279"/>
      <c r="E221" s="280"/>
      <c r="F221" s="281"/>
      <c r="G221" s="282"/>
      <c r="H221" s="283"/>
      <c r="I221" s="284"/>
      <c r="J221" s="285"/>
      <c r="K221" s="282"/>
      <c r="L221" s="286"/>
      <c r="M221" s="287"/>
      <c r="N221" s="288"/>
      <c r="O221" s="282"/>
      <c r="P221" s="283"/>
      <c r="Q221" s="289"/>
      <c r="R221" s="119">
        <v>0</v>
      </c>
      <c r="S221" s="119">
        <f t="shared" si="25"/>
        <v>0</v>
      </c>
      <c r="T221" s="31">
        <f t="shared" si="26"/>
        <v>0</v>
      </c>
      <c r="U221" s="141">
        <f t="shared" si="27"/>
        <v>0</v>
      </c>
      <c r="V221" s="74">
        <f t="shared" si="28"/>
        <v>0</v>
      </c>
      <c r="W221" s="74">
        <f t="shared" si="29"/>
        <v>0</v>
      </c>
      <c r="X221" s="75" t="str">
        <f t="shared" si="30"/>
        <v/>
      </c>
      <c r="Y221" s="76"/>
      <c r="Z221" s="77">
        <f t="shared" si="24"/>
        <v>0</v>
      </c>
      <c r="AA221" s="73">
        <f t="shared" si="31"/>
        <v>0</v>
      </c>
    </row>
    <row r="222" spans="1:245" s="6" customFormat="1" ht="24" customHeight="1" x14ac:dyDescent="0.2">
      <c r="A222" s="200">
        <v>219</v>
      </c>
      <c r="B222" s="278"/>
      <c r="C222" s="326"/>
      <c r="D222" s="279"/>
      <c r="E222" s="280"/>
      <c r="F222" s="281"/>
      <c r="G222" s="282"/>
      <c r="H222" s="283"/>
      <c r="I222" s="284"/>
      <c r="J222" s="285"/>
      <c r="K222" s="282"/>
      <c r="L222" s="286"/>
      <c r="M222" s="287"/>
      <c r="N222" s="288"/>
      <c r="O222" s="282"/>
      <c r="P222" s="283"/>
      <c r="Q222" s="289"/>
      <c r="R222" s="119">
        <v>0</v>
      </c>
      <c r="S222" s="119">
        <f t="shared" si="25"/>
        <v>0</v>
      </c>
      <c r="T222" s="31">
        <f t="shared" si="26"/>
        <v>0</v>
      </c>
      <c r="U222" s="141">
        <f t="shared" si="27"/>
        <v>0</v>
      </c>
      <c r="V222" s="74">
        <f t="shared" si="28"/>
        <v>0</v>
      </c>
      <c r="W222" s="74">
        <f t="shared" si="29"/>
        <v>0</v>
      </c>
      <c r="X222" s="75" t="str">
        <f t="shared" si="30"/>
        <v/>
      </c>
      <c r="Y222" s="76"/>
      <c r="Z222" s="77">
        <f t="shared" si="24"/>
        <v>0</v>
      </c>
      <c r="AA222" s="73">
        <f t="shared" si="31"/>
        <v>0</v>
      </c>
    </row>
    <row r="223" spans="1:245" s="6" customFormat="1" ht="24" customHeight="1" thickBot="1" x14ac:dyDescent="0.25">
      <c r="A223" s="200">
        <v>220</v>
      </c>
      <c r="B223" s="278"/>
      <c r="C223" s="326"/>
      <c r="D223" s="279"/>
      <c r="E223" s="280"/>
      <c r="F223" s="281"/>
      <c r="G223" s="282"/>
      <c r="H223" s="283"/>
      <c r="I223" s="284"/>
      <c r="J223" s="285"/>
      <c r="K223" s="282"/>
      <c r="L223" s="286"/>
      <c r="M223" s="287"/>
      <c r="N223" s="288"/>
      <c r="O223" s="282"/>
      <c r="P223" s="283"/>
      <c r="Q223" s="289"/>
      <c r="R223" s="119">
        <v>0</v>
      </c>
      <c r="S223" s="119">
        <f t="shared" si="25"/>
        <v>0</v>
      </c>
      <c r="T223" s="31">
        <f t="shared" si="26"/>
        <v>0</v>
      </c>
      <c r="U223" s="141">
        <f t="shared" si="27"/>
        <v>0</v>
      </c>
      <c r="V223" s="74">
        <f t="shared" si="28"/>
        <v>0</v>
      </c>
      <c r="W223" s="74">
        <f t="shared" si="29"/>
        <v>0</v>
      </c>
      <c r="X223" s="75" t="str">
        <f t="shared" si="30"/>
        <v/>
      </c>
      <c r="Y223" s="76"/>
      <c r="Z223" s="77">
        <f t="shared" si="24"/>
        <v>0</v>
      </c>
      <c r="AA223" s="73">
        <f t="shared" si="31"/>
        <v>0</v>
      </c>
    </row>
    <row r="224" spans="1:245" s="56" customFormat="1" ht="18.75" customHeight="1" x14ac:dyDescent="0.2">
      <c r="A224" s="123"/>
      <c r="B224" s="418" t="s">
        <v>75</v>
      </c>
      <c r="C224" s="419"/>
      <c r="D224" s="420"/>
      <c r="E224" s="124">
        <f>SUM(E4:E223)</f>
        <v>0</v>
      </c>
      <c r="F224" s="124">
        <f>SUM(F4:F223)</f>
        <v>0</v>
      </c>
      <c r="G224" s="124"/>
      <c r="H224" s="125"/>
      <c r="I224" s="126">
        <f>SUM(I4:I223)</f>
        <v>0</v>
      </c>
      <c r="J224" s="124">
        <f>SUM(J4:J223)</f>
        <v>0</v>
      </c>
      <c r="K224" s="124"/>
      <c r="L224" s="127"/>
      <c r="M224" s="124">
        <f>SUM(M4:M223)</f>
        <v>0</v>
      </c>
      <c r="N224" s="124">
        <f>SUM(N4:N223)</f>
        <v>0</v>
      </c>
      <c r="O224" s="124"/>
      <c r="P224" s="125"/>
      <c r="Q224" s="126">
        <f t="shared" ref="Q224:W224" si="32">SUM(Q4:Q223)</f>
        <v>0</v>
      </c>
      <c r="R224" s="120">
        <f t="shared" si="32"/>
        <v>0</v>
      </c>
      <c r="S224" s="120">
        <f t="shared" si="32"/>
        <v>0</v>
      </c>
      <c r="T224" s="120">
        <f t="shared" si="32"/>
        <v>0</v>
      </c>
      <c r="U224" s="128">
        <f t="shared" si="32"/>
        <v>0</v>
      </c>
      <c r="V224" s="329">
        <f t="shared" si="32"/>
        <v>0</v>
      </c>
      <c r="W224" s="329">
        <f t="shared" si="32"/>
        <v>0</v>
      </c>
      <c r="X224" s="54"/>
      <c r="Y224" s="69"/>
      <c r="Z224" s="69"/>
      <c r="AA224" s="55">
        <f>SUM(AA4:AA223)</f>
        <v>0</v>
      </c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</row>
    <row r="225" spans="1:245" s="56" customFormat="1" ht="18.75" customHeight="1" x14ac:dyDescent="0.2">
      <c r="A225" s="129"/>
      <c r="B225" s="421" t="s">
        <v>76</v>
      </c>
      <c r="C225" s="421"/>
      <c r="D225" s="130">
        <f>IF('ראשי-פרטים כלליים וריכוז הוצאות'!D64=4,0,0.2)</f>
        <v>0.2</v>
      </c>
      <c r="E225" s="131">
        <f>SUMIF($D$4:$D$223,"&lt;&gt;2",E4:E223)*$D$225</f>
        <v>0</v>
      </c>
      <c r="F225" s="131">
        <f>SUMIF($D$4:$D$223,"&lt;&gt;2",F4:F223)*$D$225</f>
        <v>0</v>
      </c>
      <c r="G225" s="131"/>
      <c r="H225" s="132"/>
      <c r="I225" s="131">
        <f>SUMIF($D$4:$D$223,"&lt;&gt;2",I4:I223)*$D$225</f>
        <v>0</v>
      </c>
      <c r="J225" s="131">
        <f>SUMIF($D$4:$D$223,"&lt;&gt;2",J4:J223)*$D$225</f>
        <v>0</v>
      </c>
      <c r="K225" s="131"/>
      <c r="L225" s="132"/>
      <c r="M225" s="131">
        <f>SUMIF($D$4:$D$223,"&lt;&gt;2",M4:M223)*$D$225</f>
        <v>0</v>
      </c>
      <c r="N225" s="131">
        <f>SUMIF($D$4:$D$223,"&lt;&gt;2",N4:N223)*$D$225</f>
        <v>0</v>
      </c>
      <c r="O225" s="131"/>
      <c r="P225" s="132"/>
      <c r="Q225" s="131">
        <f t="shared" ref="Q225:W225" si="33">SUMIF($D$4:$D$223,"&lt;&gt;2",Q4:Q223)*$D$225</f>
        <v>0</v>
      </c>
      <c r="R225" s="131">
        <f t="shared" si="33"/>
        <v>0</v>
      </c>
      <c r="S225" s="131">
        <f t="shared" si="33"/>
        <v>0</v>
      </c>
      <c r="T225" s="131">
        <f t="shared" si="33"/>
        <v>0</v>
      </c>
      <c r="U225" s="133">
        <f t="shared" si="33"/>
        <v>0</v>
      </c>
      <c r="V225" s="330">
        <f t="shared" si="33"/>
        <v>0</v>
      </c>
      <c r="W225" s="67">
        <f t="shared" si="33"/>
        <v>0</v>
      </c>
      <c r="X225" s="57"/>
      <c r="Y225" s="70"/>
      <c r="Z225" s="70"/>
      <c r="AA225" s="331">
        <f>SUMIF($D$4:$D$223,"&lt;&gt;2",AA4:AA223)*$D$225</f>
        <v>0</v>
      </c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</row>
    <row r="226" spans="1:245" s="6" customFormat="1" ht="18.75" customHeight="1" thickBot="1" x14ac:dyDescent="0.25">
      <c r="A226" s="134"/>
      <c r="B226" s="433" t="s">
        <v>74</v>
      </c>
      <c r="C226" s="434"/>
      <c r="D226" s="435"/>
      <c r="E226" s="137">
        <f t="shared" ref="E226:N226" si="34">E224+E225</f>
        <v>0</v>
      </c>
      <c r="F226" s="135">
        <f t="shared" si="34"/>
        <v>0</v>
      </c>
      <c r="G226" s="135"/>
      <c r="H226" s="136"/>
      <c r="I226" s="137">
        <f t="shared" si="34"/>
        <v>0</v>
      </c>
      <c r="J226" s="135">
        <f t="shared" si="34"/>
        <v>0</v>
      </c>
      <c r="K226" s="135"/>
      <c r="L226" s="138"/>
      <c r="M226" s="135">
        <f t="shared" si="34"/>
        <v>0</v>
      </c>
      <c r="N226" s="135">
        <f t="shared" si="34"/>
        <v>0</v>
      </c>
      <c r="O226" s="135"/>
      <c r="P226" s="136"/>
      <c r="Q226" s="137">
        <f t="shared" ref="Q226:AA226" si="35">Q224+Q225</f>
        <v>0</v>
      </c>
      <c r="R226" s="122">
        <f t="shared" si="35"/>
        <v>0</v>
      </c>
      <c r="S226" s="122">
        <f>S224+S225</f>
        <v>0</v>
      </c>
      <c r="T226" s="122">
        <f>T224+T225</f>
        <v>0</v>
      </c>
      <c r="U226" s="139">
        <f>U224+U225</f>
        <v>0</v>
      </c>
      <c r="V226" s="68">
        <f t="shared" si="35"/>
        <v>0</v>
      </c>
      <c r="W226" s="68">
        <f t="shared" si="35"/>
        <v>0</v>
      </c>
      <c r="X226" s="58"/>
      <c r="Y226" s="71"/>
      <c r="Z226" s="71"/>
      <c r="AA226" s="59">
        <f t="shared" si="35"/>
        <v>0</v>
      </c>
    </row>
    <row r="227" spans="1:245" ht="13.5" thickBot="1" x14ac:dyDescent="0.25">
      <c r="B227" s="45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</row>
    <row r="228" spans="1:245" ht="25.5" customHeight="1" x14ac:dyDescent="0.2">
      <c r="A228" s="61"/>
      <c r="B228" s="453"/>
      <c r="C228" s="453"/>
      <c r="D228" s="290"/>
      <c r="E228" s="290"/>
      <c r="F228" s="290"/>
      <c r="G228" s="290"/>
      <c r="H228" s="290"/>
      <c r="I228" s="290"/>
      <c r="J228" s="290"/>
      <c r="K228" s="290"/>
      <c r="L228" s="290"/>
      <c r="M228" s="290"/>
      <c r="N228" s="290"/>
      <c r="O228" s="290"/>
      <c r="P228" s="290"/>
      <c r="Q228" s="290"/>
      <c r="V228" s="408" t="s">
        <v>96</v>
      </c>
      <c r="W228" s="409"/>
      <c r="X228" s="410"/>
      <c r="Y228" s="62"/>
      <c r="Z228" s="62"/>
      <c r="AA228" s="62" t="s">
        <v>77</v>
      </c>
    </row>
    <row r="229" spans="1:245" ht="24" customHeight="1" thickBot="1" x14ac:dyDescent="0.25">
      <c r="V229" s="427">
        <f>IF(R226-Q226&gt;V226,V226,IF(R226-Q226&lt;=0,0,R226-Q226))</f>
        <v>0</v>
      </c>
      <c r="W229" s="428"/>
      <c r="X229" s="429"/>
      <c r="Y229" s="72"/>
      <c r="Z229" s="72"/>
      <c r="AA229" s="63">
        <f t="array" ref="AA229">+SUM((G4:G223*H4:H223)/12+(K4:K223*L4:L223)/12+(O4:O223*P4:P223)/12)</f>
        <v>0</v>
      </c>
    </row>
    <row r="230" spans="1:245" ht="37.5" customHeight="1" x14ac:dyDescent="0.2">
      <c r="A230" s="430" t="s">
        <v>95</v>
      </c>
      <c r="B230" s="431"/>
      <c r="C230" s="432"/>
    </row>
    <row r="231" spans="1:245" ht="38.25" customHeight="1" x14ac:dyDescent="0.2">
      <c r="A231" s="84" t="s">
        <v>18</v>
      </c>
      <c r="B231" s="84" t="s">
        <v>19</v>
      </c>
      <c r="C231" s="454" t="s">
        <v>132</v>
      </c>
      <c r="D231" s="455"/>
      <c r="E231" s="456" t="s">
        <v>133</v>
      </c>
      <c r="F231" s="456"/>
      <c r="G231" s="456"/>
    </row>
    <row r="232" spans="1:245" s="6" customFormat="1" ht="25.5" customHeight="1" x14ac:dyDescent="0.2">
      <c r="A232" s="225">
        <v>1</v>
      </c>
      <c r="B232" s="226" t="s">
        <v>20</v>
      </c>
      <c r="C232" s="422">
        <v>30000</v>
      </c>
      <c r="D232" s="423"/>
      <c r="E232" s="424">
        <v>1</v>
      </c>
      <c r="F232" s="424"/>
      <c r="G232" s="424"/>
      <c r="AA232" s="227"/>
    </row>
    <row r="233" spans="1:245" s="6" customFormat="1" ht="25.5" customHeight="1" x14ac:dyDescent="0.2">
      <c r="A233" s="225">
        <v>2</v>
      </c>
      <c r="B233" s="226" t="s">
        <v>134</v>
      </c>
      <c r="C233" s="422">
        <v>30000</v>
      </c>
      <c r="D233" s="423"/>
      <c r="E233" s="424">
        <v>1</v>
      </c>
      <c r="F233" s="424"/>
      <c r="G233" s="424"/>
      <c r="AA233" s="227"/>
    </row>
    <row r="234" spans="1:245" s="6" customFormat="1" ht="25.5" customHeight="1" x14ac:dyDescent="0.2">
      <c r="A234" s="225">
        <v>3</v>
      </c>
      <c r="B234" s="226" t="s">
        <v>135</v>
      </c>
      <c r="C234" s="422">
        <v>35000</v>
      </c>
      <c r="D234" s="423"/>
      <c r="E234" s="457">
        <v>0.5</v>
      </c>
      <c r="F234" s="457"/>
      <c r="G234" s="457"/>
      <c r="AA234" s="227"/>
    </row>
    <row r="235" spans="1:245" s="6" customFormat="1" ht="25.5" customHeight="1" x14ac:dyDescent="0.2">
      <c r="A235" s="225">
        <v>4</v>
      </c>
      <c r="B235" s="226" t="s">
        <v>136</v>
      </c>
      <c r="C235" s="422">
        <v>35000</v>
      </c>
      <c r="D235" s="423"/>
      <c r="E235" s="457">
        <v>0.75</v>
      </c>
      <c r="F235" s="457"/>
      <c r="G235" s="457"/>
      <c r="AA235" s="227"/>
    </row>
    <row r="236" spans="1:245" s="6" customFormat="1" ht="25.5" customHeight="1" x14ac:dyDescent="0.2">
      <c r="A236" s="225">
        <v>5</v>
      </c>
      <c r="B236" s="226" t="s">
        <v>137</v>
      </c>
      <c r="C236" s="422">
        <v>30000</v>
      </c>
      <c r="D236" s="423"/>
      <c r="E236" s="424">
        <v>1</v>
      </c>
      <c r="F236" s="424"/>
      <c r="G236" s="424"/>
      <c r="AA236" s="227"/>
    </row>
    <row r="237" spans="1:245" s="6" customFormat="1" ht="27" customHeight="1" x14ac:dyDescent="0.2">
      <c r="A237" s="225">
        <v>6</v>
      </c>
      <c r="B237" s="226" t="s">
        <v>45</v>
      </c>
      <c r="C237" s="422">
        <v>30000</v>
      </c>
      <c r="D237" s="423"/>
      <c r="E237" s="457">
        <v>0.33333333333300003</v>
      </c>
      <c r="F237" s="457"/>
      <c r="G237" s="457"/>
      <c r="H237" s="425" t="s">
        <v>174</v>
      </c>
      <c r="I237" s="426"/>
      <c r="J237" s="426"/>
      <c r="K237" s="426"/>
      <c r="L237" s="425"/>
      <c r="M237" s="232"/>
      <c r="AA237" s="227"/>
    </row>
    <row r="238" spans="1:245" s="6" customFormat="1" ht="25.5" customHeight="1" x14ac:dyDescent="0.2">
      <c r="A238" s="225">
        <v>7</v>
      </c>
      <c r="B238" s="226" t="s">
        <v>54</v>
      </c>
      <c r="C238" s="422">
        <v>6000</v>
      </c>
      <c r="D238" s="423"/>
      <c r="E238" s="424">
        <v>1</v>
      </c>
      <c r="F238" s="424"/>
      <c r="G238" s="424"/>
      <c r="AA238" s="227"/>
    </row>
    <row r="239" spans="1:245" ht="15.75" x14ac:dyDescent="0.2">
      <c r="A239" s="225">
        <v>8</v>
      </c>
      <c r="B239" s="226" t="s">
        <v>186</v>
      </c>
      <c r="C239" s="422">
        <v>42000</v>
      </c>
      <c r="D239" s="423"/>
      <c r="E239" s="424">
        <v>1</v>
      </c>
      <c r="F239" s="424"/>
      <c r="G239" s="424"/>
    </row>
    <row r="240" spans="1:245" ht="25.5" x14ac:dyDescent="0.2">
      <c r="A240" s="225">
        <v>9</v>
      </c>
      <c r="B240" s="226" t="s">
        <v>190</v>
      </c>
      <c r="C240" s="422">
        <v>19000</v>
      </c>
      <c r="D240" s="423"/>
      <c r="E240" s="424">
        <v>1</v>
      </c>
      <c r="F240" s="424"/>
      <c r="G240" s="424"/>
    </row>
  </sheetData>
  <sheetProtection password="CA7E" sheet="1" objects="1" scenarios="1"/>
  <protectedRanges>
    <protectedRange sqref="B4:C223" name="Range2"/>
    <protectedRange sqref="B2:D2 A230:D230 D4:Q223" name="שכר"/>
    <protectedRange sqref="B4:C37" name="Range 0"/>
  </protectedRanges>
  <dataConsolidate/>
  <customSheetViews>
    <customSheetView guid="{0C0A7354-1E68-4AF0-8238-6CB67405E9AA}" showPageBreaks="1" hiddenColumns="1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47">
    <mergeCell ref="C239:D239"/>
    <mergeCell ref="E239:G239"/>
    <mergeCell ref="C236:D236"/>
    <mergeCell ref="E236:G236"/>
    <mergeCell ref="C237:D237"/>
    <mergeCell ref="E237:G237"/>
    <mergeCell ref="C238:D238"/>
    <mergeCell ref="E238:G238"/>
    <mergeCell ref="V229:X229"/>
    <mergeCell ref="A230:C230"/>
    <mergeCell ref="B226:D226"/>
    <mergeCell ref="V1:AA1"/>
    <mergeCell ref="V2:V3"/>
    <mergeCell ref="X2:X3"/>
    <mergeCell ref="AA2:AA3"/>
    <mergeCell ref="W2:W3"/>
    <mergeCell ref="Y2:Z2"/>
    <mergeCell ref="A1:C1"/>
    <mergeCell ref="G1:H1"/>
    <mergeCell ref="O1:P1"/>
    <mergeCell ref="M1:N1"/>
    <mergeCell ref="B2:D2"/>
    <mergeCell ref="Q2:R2"/>
    <mergeCell ref="B228:C228"/>
    <mergeCell ref="B224:D224"/>
    <mergeCell ref="B225:C225"/>
    <mergeCell ref="I2:L2"/>
    <mergeCell ref="C240:D240"/>
    <mergeCell ref="E240:G240"/>
    <mergeCell ref="H237:L237"/>
    <mergeCell ref="C231:D231"/>
    <mergeCell ref="E231:G231"/>
    <mergeCell ref="C232:D232"/>
    <mergeCell ref="E232:G232"/>
    <mergeCell ref="C233:D233"/>
    <mergeCell ref="E233:G233"/>
    <mergeCell ref="C234:D234"/>
    <mergeCell ref="E234:G234"/>
    <mergeCell ref="C235:D235"/>
    <mergeCell ref="E235:G235"/>
    <mergeCell ref="T1:U1"/>
    <mergeCell ref="V228:X228"/>
    <mergeCell ref="M2:P2"/>
    <mergeCell ref="E2:H2"/>
    <mergeCell ref="S2:T2"/>
    <mergeCell ref="I1:L1"/>
    <mergeCell ref="E1:F1"/>
  </mergeCells>
  <phoneticPr fontId="6" type="noConversion"/>
  <conditionalFormatting sqref="V4:V223">
    <cfRule type="cellIs" dxfId="212" priority="1" stopIfTrue="1" operator="notEqual">
      <formula>T4</formula>
    </cfRule>
  </conditionalFormatting>
  <conditionalFormatting sqref="D4:D223">
    <cfRule type="expression" dxfId="211" priority="2" stopIfTrue="1">
      <formula>AND($D4=0,( COUNTA($B4,$C4)&gt;0))</formula>
    </cfRule>
  </conditionalFormatting>
  <conditionalFormatting sqref="B21:B223">
    <cfRule type="expression" dxfId="210" priority="3" stopIfTrue="1">
      <formula>AND($D21&gt;0,( COUNTA($B21,$C21)&lt;2))</formula>
    </cfRule>
  </conditionalFormatting>
  <conditionalFormatting sqref="B4:B20 C4:C223">
    <cfRule type="expression" dxfId="209" priority="4" stopIfTrue="1">
      <formula>AND($D4&gt;0,( COUNTA($B4,$C4)&lt;2))</formula>
    </cfRule>
  </conditionalFormatting>
  <conditionalFormatting sqref="H4:H223">
    <cfRule type="expression" dxfId="208" priority="5" stopIfTrue="1">
      <formula>AND(G4&gt;0,H4&gt;0,(G4*H4&lt;0.1))</formula>
    </cfRule>
    <cfRule type="expression" dxfId="207" priority="6" stopIfTrue="1">
      <formula>OR(AND($D4=3,$H4&gt;0.5),AND($D4=4,$H4&gt;0.75))</formula>
    </cfRule>
  </conditionalFormatting>
  <conditionalFormatting sqref="G4:G223">
    <cfRule type="expression" dxfId="206" priority="7" stopIfTrue="1">
      <formula>AND(G4&gt;0,H4&gt;0,(G4*H4&lt;0.1))</formula>
    </cfRule>
    <cfRule type="expression" dxfId="205" priority="8" stopIfTrue="1">
      <formula>AND($D4=6,$G4&gt;0.33333)</formula>
    </cfRule>
  </conditionalFormatting>
  <conditionalFormatting sqref="K4:K223">
    <cfRule type="expression" dxfId="204" priority="9" stopIfTrue="1">
      <formula>AND(K4&gt;0,L4&gt;0,(K4*L4&lt;0.1))</formula>
    </cfRule>
    <cfRule type="expression" dxfId="203" priority="10" stopIfTrue="1">
      <formula>AND($D4=6,$K4&gt;0.33333)</formula>
    </cfRule>
  </conditionalFormatting>
  <conditionalFormatting sqref="O4:O223">
    <cfRule type="expression" dxfId="202" priority="11" stopIfTrue="1">
      <formula>AND(O4&gt;0,P4&gt;0,(O4*P4&lt;0.1))</formula>
    </cfRule>
    <cfRule type="expression" dxfId="201" priority="12" stopIfTrue="1">
      <formula>AND($D4=6,$O4&gt;0.33333)</formula>
    </cfRule>
  </conditionalFormatting>
  <conditionalFormatting sqref="L4:L223">
    <cfRule type="expression" dxfId="200" priority="13" stopIfTrue="1">
      <formula>AND(K4&gt;0,L4&gt;0,(K4*L4&lt;0.1))</formula>
    </cfRule>
    <cfRule type="expression" dxfId="199" priority="14" stopIfTrue="1">
      <formula>OR(AND($D4=3,$L4&gt;0.5),AND($D4=4,$L4&gt;0.75))</formula>
    </cfRule>
  </conditionalFormatting>
  <conditionalFormatting sqref="P4:P223">
    <cfRule type="expression" dxfId="198" priority="15" stopIfTrue="1">
      <formula>AND(O4&gt;0,P4&gt;0,(O4*P4&lt;0.1))</formula>
    </cfRule>
    <cfRule type="expression" dxfId="197" priority="16" stopIfTrue="1">
      <formula>OR(AND($D4=3,$P4&gt;0.5),AND($D4=4,$P4&gt;0.75))</formula>
    </cfRule>
  </conditionalFormatting>
  <conditionalFormatting sqref="Y4:Y223">
    <cfRule type="expression" dxfId="196" priority="17" stopIfTrue="1">
      <formula>OR((AND($D4=6,$Z4&lt;$T4,$Y4=0)),(AND($D4=6,$Z4&gt;0,$Y4&gt;0)))</formula>
    </cfRule>
  </conditionalFormatting>
  <conditionalFormatting sqref="Z4:Z223">
    <cfRule type="expression" dxfId="195" priority="18" stopIfTrue="1">
      <formula>AND(Z4&lt;T4,V4=Z4)</formula>
    </cfRule>
    <cfRule type="expression" dxfId="194" priority="19" stopIfTrue="1">
      <formula>AND(Z4&lt;T4)</formula>
    </cfRule>
  </conditionalFormatting>
  <conditionalFormatting sqref="AA4:AA223">
    <cfRule type="cellIs" dxfId="193" priority="20" stopIfTrue="1" operator="greaterThan">
      <formula>0</formula>
    </cfRule>
  </conditionalFormatting>
  <dataValidations count="4">
    <dataValidation type="decimal" operator="lessThan" allowBlank="1" showInputMessage="1" showErrorMessage="1" error="חלקיות המשרה ואחוז התעסוקה במו&quot;פ  מוגבלים ל-100% בלבד! _x000a_(הערה טכנית: בהקלדה חוזרת יש להוסיף את סימן ה-% בנוסף למספר)" sqref="G4:H223">
      <formula1>1.00001</formula1>
    </dataValidation>
    <dataValidation type="decimal" allowBlank="1" showInputMessage="1" showErrorMessage="1" sqref="M4:N223 Q4:S223 E4:F223 I4:J223">
      <formula1>0</formula1>
      <formula2>999999999</formula2>
    </dataValidation>
    <dataValidation type="decimal" operator="lessThan" allowBlank="1" showInputMessage="1" showErrorMessage="1" error="חלקיות המשרה ואחוז התעסוקה במו&quot;פ  מוגבלים ל-100% בלבד! _x000a_(הערה טכנית: בהקלדה חוזרת יש להוסיף את סימן ה-% בנוסף למספר)" sqref="K4:L223 O4:P223">
      <formula1>1.00001</formula1>
    </dataValidation>
    <dataValidation type="list" allowBlank="1" showInputMessage="1" showErrorMessage="1" error="נא לבחור קוד שכר מתאים כמפורט בטבלה שבתחתית גליון זה" sqref="D4:D223">
      <formula1>$A$232:$A$240</formula1>
    </dataValidation>
  </dataValidations>
  <hyperlinks>
    <hyperlink ref="B2:D2" location="'כח אדם - שכר'!A230:F238" tooltip="הקשה על תא זה תפנה אותך לצפיה בטבלת קודי השכר שבתחתית העמוד" display="פרטי העובד (הקשה על התא תפנה אותך לצפיה בטבלת קודי שכר)"/>
    <hyperlink ref="A230:C230" location="'כח אדם - שכר'!A4" display="טבלת קודי שכר (הקשה על תא זה תחזיר אותך לראשית הטבלה)"/>
  </hyperlinks>
  <printOptions horizontalCentered="1"/>
  <pageMargins left="0.15748031496062992" right="0.35433070866141736" top="0.39370078740157483" bottom="0.43307086614173229" header="0.31496062992125984" footer="0.19685039370078741"/>
  <pageSetup paperSize="9" scale="65" fitToHeight="9" orientation="landscape" r:id="rId2"/>
  <headerFooter alignWithMargins="0">
    <oddFooter>עמוד &amp;P מתוך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>
    <tabColor indexed="42"/>
    <pageSetUpPr fitToPage="1"/>
  </sheetPr>
  <dimension ref="A1:CL1273"/>
  <sheetViews>
    <sheetView rightToLeft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5.85546875" style="3" bestFit="1" customWidth="1"/>
    <col min="2" max="2" width="28.42578125" style="3" customWidth="1"/>
    <col min="3" max="3" width="16.140625" style="3" customWidth="1"/>
    <col min="4" max="4" width="15.28515625" style="3" customWidth="1"/>
    <col min="5" max="5" width="15.85546875" style="3" customWidth="1"/>
    <col min="6" max="6" width="18.28515625" style="3" customWidth="1"/>
    <col min="7" max="7" width="18.5703125" style="3" bestFit="1" customWidth="1"/>
    <col min="8" max="8" width="15.28515625" style="3" hidden="1" customWidth="1"/>
    <col min="9" max="9" width="12.42578125" style="3" hidden="1" customWidth="1"/>
    <col min="10" max="10" width="23.42578125" style="3" hidden="1" customWidth="1"/>
    <col min="11" max="11" width="32.42578125" style="3" hidden="1" customWidth="1"/>
    <col min="12" max="12" width="14.5703125" style="3" customWidth="1"/>
    <col min="13" max="13" width="14.7109375" style="49" customWidth="1"/>
    <col min="14" max="14" width="14.7109375" style="3" customWidth="1"/>
    <col min="15" max="15" width="9.140625" style="3"/>
    <col min="16" max="16" width="18.5703125" style="3" customWidth="1"/>
    <col min="17" max="17" width="15.28515625" style="3" customWidth="1"/>
    <col min="18" max="18" width="14" style="3" customWidth="1"/>
    <col min="19" max="19" width="9.140625" style="3"/>
    <col min="20" max="20" width="12" style="3" customWidth="1"/>
    <col min="21" max="21" width="18.28515625" style="3" customWidth="1"/>
    <col min="22" max="24" width="13.5703125" style="3" customWidth="1"/>
    <col min="25" max="25" width="9.140625" style="3"/>
    <col min="26" max="26" width="11.7109375" style="3" customWidth="1"/>
    <col min="27" max="16384" width="9.140625" style="3"/>
  </cols>
  <sheetData>
    <row r="1" spans="1:90" s="25" customFormat="1" ht="20.25" customHeight="1" x14ac:dyDescent="0.2">
      <c r="A1" s="462" t="s">
        <v>70</v>
      </c>
      <c r="B1" s="463"/>
      <c r="C1" s="463"/>
      <c r="D1" s="143" t="s">
        <v>64</v>
      </c>
      <c r="E1" s="144">
        <f>'ראשי-פרטים כלליים וריכוז הוצאות'!C10</f>
        <v>0</v>
      </c>
      <c r="F1" s="143" t="s">
        <v>71</v>
      </c>
      <c r="G1" s="145">
        <f>'ראשי-פרטים כלליים וריכוז הוצאות'!F5</f>
        <v>0</v>
      </c>
      <c r="H1" s="464" t="s">
        <v>48</v>
      </c>
      <c r="I1" s="465"/>
      <c r="J1" s="465"/>
      <c r="K1" s="466"/>
      <c r="L1" s="201"/>
      <c r="M1" s="202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</row>
    <row r="2" spans="1:90" ht="36" customHeight="1" x14ac:dyDescent="0.2">
      <c r="A2" s="146" t="s">
        <v>79</v>
      </c>
      <c r="B2" s="146" t="s">
        <v>7</v>
      </c>
      <c r="C2" s="26" t="s">
        <v>83</v>
      </c>
      <c r="D2" s="26" t="s">
        <v>56</v>
      </c>
      <c r="E2" s="26" t="s">
        <v>8</v>
      </c>
      <c r="F2" s="146" t="s">
        <v>90</v>
      </c>
      <c r="G2" s="146" t="s">
        <v>91</v>
      </c>
      <c r="H2" s="27" t="s">
        <v>47</v>
      </c>
      <c r="I2" s="27" t="s">
        <v>92</v>
      </c>
      <c r="J2" s="27" t="s">
        <v>100</v>
      </c>
      <c r="K2" s="27" t="s">
        <v>46</v>
      </c>
      <c r="L2" s="203"/>
      <c r="M2" s="204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</row>
    <row r="3" spans="1:90" s="6" customFormat="1" ht="26.25" customHeight="1" x14ac:dyDescent="0.2">
      <c r="A3" s="149">
        <v>1</v>
      </c>
      <c r="B3" s="292"/>
      <c r="C3" s="309">
        <f>+$AB76</f>
        <v>0</v>
      </c>
      <c r="D3" s="75"/>
      <c r="E3" s="119">
        <v>0</v>
      </c>
      <c r="F3" s="119">
        <f>C3+D3</f>
        <v>0</v>
      </c>
      <c r="G3" s="147">
        <f t="shared" ref="G3:G52" si="0">IF(E3-D3&gt;C3,C3,IF(E3-D3&lt;=0,0,E3-D3))</f>
        <v>0</v>
      </c>
      <c r="H3" s="75">
        <f>G3</f>
        <v>0</v>
      </c>
      <c r="I3" s="79">
        <f>H3-C3</f>
        <v>0</v>
      </c>
      <c r="J3" s="86" t="str">
        <f>IF(((C3/(E3+1))&gt;0.1),(IF(((DATEDIF('ראשי-פרטים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" s="80"/>
      <c r="L3" s="205"/>
      <c r="M3" s="206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</row>
    <row r="4" spans="1:90" s="6" customFormat="1" ht="26.25" customHeight="1" x14ac:dyDescent="0.2">
      <c r="A4" s="149">
        <v>2</v>
      </c>
      <c r="B4" s="292"/>
      <c r="C4" s="30">
        <f>+$AB96</f>
        <v>0</v>
      </c>
      <c r="D4" s="75"/>
      <c r="E4" s="119">
        <v>0</v>
      </c>
      <c r="F4" s="119">
        <f t="shared" ref="F4:F52" si="1">C4+D4</f>
        <v>0</v>
      </c>
      <c r="G4" s="147">
        <f t="shared" si="0"/>
        <v>0</v>
      </c>
      <c r="H4" s="75">
        <f t="shared" ref="H4:H52" si="2">G4</f>
        <v>0</v>
      </c>
      <c r="I4" s="79">
        <f t="shared" ref="I4:I52" si="3">H4-C4</f>
        <v>0</v>
      </c>
      <c r="J4" s="86" t="str">
        <f>IF(((C4/(E4+1))&gt;0.1),(IF(((DATEDIF('ראשי-פרטים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" s="80"/>
      <c r="L4" s="205"/>
      <c r="M4" s="206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</row>
    <row r="5" spans="1:90" s="6" customFormat="1" ht="26.25" customHeight="1" x14ac:dyDescent="0.2">
      <c r="A5" s="149">
        <v>3</v>
      </c>
      <c r="B5" s="292"/>
      <c r="C5" s="30">
        <f>+$AB116</f>
        <v>0</v>
      </c>
      <c r="D5" s="75"/>
      <c r="E5" s="119">
        <v>0</v>
      </c>
      <c r="F5" s="119">
        <f t="shared" si="1"/>
        <v>0</v>
      </c>
      <c r="G5" s="147">
        <f t="shared" si="0"/>
        <v>0</v>
      </c>
      <c r="H5" s="75">
        <f t="shared" si="2"/>
        <v>0</v>
      </c>
      <c r="I5" s="79">
        <f t="shared" si="3"/>
        <v>0</v>
      </c>
      <c r="J5" s="86" t="str">
        <f>IF(((C5/(E5+1))&gt;0.1),(IF(((DATEDIF('ראשי-פרטים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5" s="80"/>
      <c r="L5" s="205"/>
      <c r="M5" s="206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</row>
    <row r="6" spans="1:90" s="6" customFormat="1" ht="26.25" customHeight="1" x14ac:dyDescent="0.2">
      <c r="A6" s="149">
        <v>4</v>
      </c>
      <c r="B6" s="292"/>
      <c r="C6" s="30">
        <f>+$AB136</f>
        <v>0</v>
      </c>
      <c r="D6" s="75"/>
      <c r="E6" s="119">
        <v>0</v>
      </c>
      <c r="F6" s="119">
        <f t="shared" si="1"/>
        <v>0</v>
      </c>
      <c r="G6" s="147">
        <f t="shared" si="0"/>
        <v>0</v>
      </c>
      <c r="H6" s="75">
        <f t="shared" si="2"/>
        <v>0</v>
      </c>
      <c r="I6" s="79">
        <f t="shared" si="3"/>
        <v>0</v>
      </c>
      <c r="J6" s="86" t="str">
        <f>IF(((C6/(E6+1))&gt;0.1),(IF(((DATEDIF('ראשי-פרטים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6" s="80"/>
      <c r="L6" s="205"/>
      <c r="M6" s="206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</row>
    <row r="7" spans="1:90" s="6" customFormat="1" ht="26.25" customHeight="1" x14ac:dyDescent="0.2">
      <c r="A7" s="149">
        <v>5</v>
      </c>
      <c r="B7" s="292"/>
      <c r="C7" s="30">
        <f>+$AB156</f>
        <v>0</v>
      </c>
      <c r="D7" s="75"/>
      <c r="E7" s="119">
        <v>0</v>
      </c>
      <c r="F7" s="119">
        <f t="shared" si="1"/>
        <v>0</v>
      </c>
      <c r="G7" s="147">
        <f t="shared" si="0"/>
        <v>0</v>
      </c>
      <c r="H7" s="75">
        <f t="shared" si="2"/>
        <v>0</v>
      </c>
      <c r="I7" s="79">
        <f t="shared" si="3"/>
        <v>0</v>
      </c>
      <c r="J7" s="86" t="str">
        <f>IF(((C7/(E7+1))&gt;0.1),(IF(((DATEDIF('ראשי-פרטים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7" s="80"/>
      <c r="L7" s="205"/>
      <c r="M7" s="206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</row>
    <row r="8" spans="1:90" s="6" customFormat="1" ht="26.25" customHeight="1" x14ac:dyDescent="0.2">
      <c r="A8" s="149">
        <v>6</v>
      </c>
      <c r="B8" s="292"/>
      <c r="C8" s="30">
        <f>+$AB176</f>
        <v>0</v>
      </c>
      <c r="D8" s="75"/>
      <c r="E8" s="119">
        <v>0</v>
      </c>
      <c r="F8" s="119">
        <f t="shared" si="1"/>
        <v>0</v>
      </c>
      <c r="G8" s="147">
        <f t="shared" si="0"/>
        <v>0</v>
      </c>
      <c r="H8" s="75">
        <f t="shared" si="2"/>
        <v>0</v>
      </c>
      <c r="I8" s="79">
        <f t="shared" si="3"/>
        <v>0</v>
      </c>
      <c r="J8" s="86" t="str">
        <f>IF(((C8/(E8+1))&gt;0.1),(IF(((DATEDIF('ראשי-פרטים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8" s="80"/>
      <c r="L8" s="205"/>
      <c r="M8" s="206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</row>
    <row r="9" spans="1:90" s="6" customFormat="1" ht="26.25" customHeight="1" x14ac:dyDescent="0.2">
      <c r="A9" s="149">
        <v>7</v>
      </c>
      <c r="B9" s="292"/>
      <c r="C9" s="30">
        <f>+$AB196</f>
        <v>0</v>
      </c>
      <c r="D9" s="75"/>
      <c r="E9" s="119">
        <v>0</v>
      </c>
      <c r="F9" s="119">
        <f t="shared" si="1"/>
        <v>0</v>
      </c>
      <c r="G9" s="147">
        <f t="shared" si="0"/>
        <v>0</v>
      </c>
      <c r="H9" s="75">
        <f t="shared" si="2"/>
        <v>0</v>
      </c>
      <c r="I9" s="79">
        <f t="shared" si="3"/>
        <v>0</v>
      </c>
      <c r="J9" s="86" t="str">
        <f>IF(((C9/(E9+1))&gt;0.1),(IF(((DATEDIF('ראשי-פרטים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9" s="80"/>
      <c r="L9" s="205"/>
      <c r="M9" s="206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</row>
    <row r="10" spans="1:90" s="6" customFormat="1" ht="26.25" customHeight="1" x14ac:dyDescent="0.2">
      <c r="A10" s="149">
        <v>8</v>
      </c>
      <c r="B10" s="292"/>
      <c r="C10" s="30">
        <f>+$AB216</f>
        <v>0</v>
      </c>
      <c r="D10" s="75"/>
      <c r="E10" s="119">
        <v>0</v>
      </c>
      <c r="F10" s="119">
        <f t="shared" si="1"/>
        <v>0</v>
      </c>
      <c r="G10" s="147">
        <f t="shared" si="0"/>
        <v>0</v>
      </c>
      <c r="H10" s="75">
        <f t="shared" si="2"/>
        <v>0</v>
      </c>
      <c r="I10" s="79">
        <f t="shared" si="3"/>
        <v>0</v>
      </c>
      <c r="J10" s="86" t="str">
        <f>IF(((C10/(E10+1))&gt;0.1),(IF(((DATEDIF('ראשי-פרטים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0" s="80"/>
      <c r="L10" s="205"/>
      <c r="M10" s="206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</row>
    <row r="11" spans="1:90" s="6" customFormat="1" ht="26.25" customHeight="1" x14ac:dyDescent="0.2">
      <c r="A11" s="149">
        <v>9</v>
      </c>
      <c r="B11" s="292"/>
      <c r="C11" s="30">
        <f>+$AB236</f>
        <v>0</v>
      </c>
      <c r="D11" s="75"/>
      <c r="E11" s="119">
        <v>0</v>
      </c>
      <c r="F11" s="119">
        <f t="shared" si="1"/>
        <v>0</v>
      </c>
      <c r="G11" s="147">
        <f t="shared" si="0"/>
        <v>0</v>
      </c>
      <c r="H11" s="75">
        <f t="shared" si="2"/>
        <v>0</v>
      </c>
      <c r="I11" s="79">
        <f t="shared" si="3"/>
        <v>0</v>
      </c>
      <c r="J11" s="86" t="str">
        <f>IF(((C11/(E11+1))&gt;0.1),(IF(((DATEDIF('ראשי-פרטים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1" s="80"/>
      <c r="L11" s="205"/>
      <c r="M11" s="206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</row>
    <row r="12" spans="1:90" s="6" customFormat="1" ht="26.25" customHeight="1" x14ac:dyDescent="0.2">
      <c r="A12" s="149">
        <v>10</v>
      </c>
      <c r="B12" s="292"/>
      <c r="C12" s="30">
        <f>+$AB256</f>
        <v>0</v>
      </c>
      <c r="D12" s="75"/>
      <c r="E12" s="119">
        <v>0</v>
      </c>
      <c r="F12" s="119">
        <f t="shared" si="1"/>
        <v>0</v>
      </c>
      <c r="G12" s="147">
        <f t="shared" si="0"/>
        <v>0</v>
      </c>
      <c r="H12" s="75">
        <f t="shared" si="2"/>
        <v>0</v>
      </c>
      <c r="I12" s="79">
        <f t="shared" si="3"/>
        <v>0</v>
      </c>
      <c r="J12" s="86" t="str">
        <f>IF(((C12/(E12+1))&gt;0.1),(IF(((DATEDIF('ראשי-פרטים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2" s="80"/>
      <c r="L12" s="205"/>
      <c r="M12" s="206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</row>
    <row r="13" spans="1:90" s="6" customFormat="1" ht="26.25" customHeight="1" x14ac:dyDescent="0.2">
      <c r="A13" s="149">
        <v>11</v>
      </c>
      <c r="B13" s="292"/>
      <c r="C13" s="30">
        <f>+$AB276</f>
        <v>0</v>
      </c>
      <c r="D13" s="75"/>
      <c r="E13" s="119">
        <v>0</v>
      </c>
      <c r="F13" s="119">
        <f t="shared" si="1"/>
        <v>0</v>
      </c>
      <c r="G13" s="147">
        <f t="shared" si="0"/>
        <v>0</v>
      </c>
      <c r="H13" s="75">
        <f t="shared" si="2"/>
        <v>0</v>
      </c>
      <c r="I13" s="79">
        <f t="shared" si="3"/>
        <v>0</v>
      </c>
      <c r="J13" s="86" t="str">
        <f>IF(((C13/(E13+1))&gt;0.1),(IF(((DATEDIF('ראשי-פרטים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3" s="80"/>
      <c r="L13" s="205"/>
      <c r="M13" s="206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</row>
    <row r="14" spans="1:90" s="6" customFormat="1" ht="26.25" customHeight="1" x14ac:dyDescent="0.2">
      <c r="A14" s="149">
        <v>12</v>
      </c>
      <c r="B14" s="328"/>
      <c r="C14" s="30">
        <f>+$AB296</f>
        <v>0</v>
      </c>
      <c r="D14" s="75"/>
      <c r="E14" s="119">
        <v>0</v>
      </c>
      <c r="F14" s="119">
        <f t="shared" si="1"/>
        <v>0</v>
      </c>
      <c r="G14" s="147">
        <f t="shared" si="0"/>
        <v>0</v>
      </c>
      <c r="H14" s="75">
        <f t="shared" si="2"/>
        <v>0</v>
      </c>
      <c r="I14" s="79">
        <f t="shared" si="3"/>
        <v>0</v>
      </c>
      <c r="J14" s="86" t="str">
        <f>IF(((C14/(E14+1))&gt;0.1),(IF(((DATEDIF('ראשי-פרטים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4" s="80"/>
      <c r="L14" s="205"/>
      <c r="M14" s="206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</row>
    <row r="15" spans="1:90" s="6" customFormat="1" ht="26.25" customHeight="1" x14ac:dyDescent="0.2">
      <c r="A15" s="149">
        <v>13</v>
      </c>
      <c r="B15" s="328"/>
      <c r="C15" s="30">
        <f>+$AB316</f>
        <v>0</v>
      </c>
      <c r="D15" s="75"/>
      <c r="E15" s="119">
        <v>0</v>
      </c>
      <c r="F15" s="119">
        <f t="shared" si="1"/>
        <v>0</v>
      </c>
      <c r="G15" s="147">
        <f t="shared" si="0"/>
        <v>0</v>
      </c>
      <c r="H15" s="75">
        <f t="shared" si="2"/>
        <v>0</v>
      </c>
      <c r="I15" s="79">
        <f t="shared" si="3"/>
        <v>0</v>
      </c>
      <c r="J15" s="86" t="str">
        <f>IF(((C15/(E15+1))&gt;0.1),(IF(((DATEDIF('ראשי-פרטים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5" s="80"/>
      <c r="L15" s="205"/>
      <c r="M15" s="206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</row>
    <row r="16" spans="1:90" s="6" customFormat="1" ht="26.25" customHeight="1" x14ac:dyDescent="0.2">
      <c r="A16" s="149">
        <v>14</v>
      </c>
      <c r="B16" s="328"/>
      <c r="C16" s="30">
        <f>+$AB336</f>
        <v>0</v>
      </c>
      <c r="D16" s="75"/>
      <c r="E16" s="119">
        <v>0</v>
      </c>
      <c r="F16" s="119">
        <f t="shared" si="1"/>
        <v>0</v>
      </c>
      <c r="G16" s="147">
        <f t="shared" si="0"/>
        <v>0</v>
      </c>
      <c r="H16" s="75">
        <f t="shared" si="2"/>
        <v>0</v>
      </c>
      <c r="I16" s="79">
        <f t="shared" si="3"/>
        <v>0</v>
      </c>
      <c r="J16" s="86" t="str">
        <f>IF(((C16/(E16+1))&gt;0.1),(IF(((DATEDIF('ראשי-פרטים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6" s="80"/>
      <c r="L16" s="205"/>
      <c r="M16" s="206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</row>
    <row r="17" spans="1:90" s="6" customFormat="1" ht="26.25" customHeight="1" x14ac:dyDescent="0.2">
      <c r="A17" s="149">
        <v>15</v>
      </c>
      <c r="B17" s="328"/>
      <c r="C17" s="30">
        <f>+$AB356</f>
        <v>0</v>
      </c>
      <c r="D17" s="75"/>
      <c r="E17" s="119">
        <v>0</v>
      </c>
      <c r="F17" s="119">
        <f t="shared" si="1"/>
        <v>0</v>
      </c>
      <c r="G17" s="147">
        <f t="shared" si="0"/>
        <v>0</v>
      </c>
      <c r="H17" s="75">
        <f t="shared" si="2"/>
        <v>0</v>
      </c>
      <c r="I17" s="79">
        <f t="shared" si="3"/>
        <v>0</v>
      </c>
      <c r="J17" s="86" t="str">
        <f>IF(((C17/(E17+1))&gt;0.1),(IF(((DATEDIF('ראשי-פרטים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7" s="80"/>
      <c r="L17" s="205"/>
      <c r="M17" s="206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</row>
    <row r="18" spans="1:90" s="6" customFormat="1" ht="26.25" customHeight="1" x14ac:dyDescent="0.2">
      <c r="A18" s="149">
        <v>16</v>
      </c>
      <c r="B18" s="327"/>
      <c r="C18" s="30">
        <f>+$AB376</f>
        <v>0</v>
      </c>
      <c r="D18" s="75"/>
      <c r="E18" s="119">
        <v>0</v>
      </c>
      <c r="F18" s="119">
        <f t="shared" si="1"/>
        <v>0</v>
      </c>
      <c r="G18" s="147">
        <f t="shared" si="0"/>
        <v>0</v>
      </c>
      <c r="H18" s="75">
        <f t="shared" si="2"/>
        <v>0</v>
      </c>
      <c r="I18" s="79">
        <f t="shared" si="3"/>
        <v>0</v>
      </c>
      <c r="J18" s="86" t="str">
        <f>IF(((C18/(E18+1))&gt;0.1),(IF(((DATEDIF('ראשי-פרטים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8" s="80"/>
      <c r="L18" s="205"/>
      <c r="M18" s="206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</row>
    <row r="19" spans="1:90" s="6" customFormat="1" ht="26.25" customHeight="1" x14ac:dyDescent="0.2">
      <c r="A19" s="149">
        <v>17</v>
      </c>
      <c r="B19" s="327"/>
      <c r="C19" s="30">
        <f>+$AB396</f>
        <v>0</v>
      </c>
      <c r="D19" s="75"/>
      <c r="E19" s="119">
        <v>0</v>
      </c>
      <c r="F19" s="119">
        <f t="shared" si="1"/>
        <v>0</v>
      </c>
      <c r="G19" s="147">
        <f t="shared" si="0"/>
        <v>0</v>
      </c>
      <c r="H19" s="75">
        <f t="shared" si="2"/>
        <v>0</v>
      </c>
      <c r="I19" s="79">
        <f t="shared" si="3"/>
        <v>0</v>
      </c>
      <c r="J19" s="86" t="str">
        <f>IF(((C19/(E19+1))&gt;0.1),(IF(((DATEDIF('ראשי-פרטים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9" s="80"/>
      <c r="L19" s="205"/>
      <c r="M19" s="206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</row>
    <row r="20" spans="1:90" s="6" customFormat="1" ht="26.25" customHeight="1" x14ac:dyDescent="0.2">
      <c r="A20" s="149">
        <v>18</v>
      </c>
      <c r="B20" s="327"/>
      <c r="C20" s="30">
        <f>+$AB416</f>
        <v>0</v>
      </c>
      <c r="D20" s="75"/>
      <c r="E20" s="119">
        <v>0</v>
      </c>
      <c r="F20" s="119">
        <f t="shared" si="1"/>
        <v>0</v>
      </c>
      <c r="G20" s="147">
        <f t="shared" si="0"/>
        <v>0</v>
      </c>
      <c r="H20" s="75">
        <f t="shared" si="2"/>
        <v>0</v>
      </c>
      <c r="I20" s="79">
        <f t="shared" si="3"/>
        <v>0</v>
      </c>
      <c r="J20" s="86" t="str">
        <f>IF(((C20/(E20+1))&gt;0.1),(IF(((DATEDIF('ראשי-פרטים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0" s="80"/>
      <c r="L20" s="205"/>
      <c r="M20" s="206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</row>
    <row r="21" spans="1:90" s="6" customFormat="1" ht="26.25" customHeight="1" x14ac:dyDescent="0.2">
      <c r="A21" s="149">
        <v>19</v>
      </c>
      <c r="B21" s="327"/>
      <c r="C21" s="30">
        <f>+$AB436</f>
        <v>0</v>
      </c>
      <c r="D21" s="75"/>
      <c r="E21" s="119">
        <v>0</v>
      </c>
      <c r="F21" s="119">
        <f t="shared" si="1"/>
        <v>0</v>
      </c>
      <c r="G21" s="147">
        <f t="shared" si="0"/>
        <v>0</v>
      </c>
      <c r="H21" s="75">
        <f t="shared" si="2"/>
        <v>0</v>
      </c>
      <c r="I21" s="79">
        <f t="shared" si="3"/>
        <v>0</v>
      </c>
      <c r="J21" s="86" t="str">
        <f>IF(((C21/(E21+1))&gt;0.1),(IF(((DATEDIF('ראשי-פרטים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1" s="80"/>
      <c r="L21" s="205"/>
      <c r="M21" s="206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</row>
    <row r="22" spans="1:90" s="6" customFormat="1" ht="26.25" customHeight="1" x14ac:dyDescent="0.2">
      <c r="A22" s="149">
        <v>20</v>
      </c>
      <c r="B22" s="327"/>
      <c r="C22" s="30">
        <f>+$AB456</f>
        <v>0</v>
      </c>
      <c r="D22" s="75"/>
      <c r="E22" s="119">
        <v>0</v>
      </c>
      <c r="F22" s="119">
        <f t="shared" si="1"/>
        <v>0</v>
      </c>
      <c r="G22" s="147">
        <f t="shared" si="0"/>
        <v>0</v>
      </c>
      <c r="H22" s="75">
        <f t="shared" si="2"/>
        <v>0</v>
      </c>
      <c r="I22" s="79">
        <f t="shared" si="3"/>
        <v>0</v>
      </c>
      <c r="J22" s="86" t="str">
        <f>IF(((C22/(E22+1))&gt;0.1),(IF(((DATEDIF('ראשי-פרטים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2" s="80"/>
      <c r="L22" s="205"/>
      <c r="M22" s="206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</row>
    <row r="23" spans="1:90" s="6" customFormat="1" ht="26.25" customHeight="1" x14ac:dyDescent="0.2">
      <c r="A23" s="149">
        <v>21</v>
      </c>
      <c r="B23" s="327"/>
      <c r="C23" s="30">
        <f>+$AB476</f>
        <v>0</v>
      </c>
      <c r="D23" s="75"/>
      <c r="E23" s="119">
        <v>0</v>
      </c>
      <c r="F23" s="119">
        <f t="shared" si="1"/>
        <v>0</v>
      </c>
      <c r="G23" s="147">
        <f t="shared" si="0"/>
        <v>0</v>
      </c>
      <c r="H23" s="75">
        <f t="shared" si="2"/>
        <v>0</v>
      </c>
      <c r="I23" s="79">
        <f t="shared" si="3"/>
        <v>0</v>
      </c>
      <c r="J23" s="86" t="str">
        <f>IF(((C23/(E23+1))&gt;0.1),(IF(((DATEDIF('ראשי-פרטים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3" s="80"/>
      <c r="L23" s="205"/>
      <c r="M23" s="206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</row>
    <row r="24" spans="1:90" s="6" customFormat="1" ht="26.25" customHeight="1" x14ac:dyDescent="0.2">
      <c r="A24" s="149">
        <v>22</v>
      </c>
      <c r="B24" s="327"/>
      <c r="C24" s="30">
        <f>+$AB496</f>
        <v>0</v>
      </c>
      <c r="D24" s="75"/>
      <c r="E24" s="119">
        <v>0</v>
      </c>
      <c r="F24" s="119">
        <f t="shared" si="1"/>
        <v>0</v>
      </c>
      <c r="G24" s="147">
        <f t="shared" si="0"/>
        <v>0</v>
      </c>
      <c r="H24" s="75">
        <f t="shared" si="2"/>
        <v>0</v>
      </c>
      <c r="I24" s="79">
        <f t="shared" si="3"/>
        <v>0</v>
      </c>
      <c r="J24" s="86" t="str">
        <f>IF(((C24/(E24+1))&gt;0.1),(IF(((DATEDIF('ראשי-פרטים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4" s="80"/>
      <c r="L24" s="205"/>
      <c r="M24" s="206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</row>
    <row r="25" spans="1:90" s="6" customFormat="1" ht="26.25" customHeight="1" x14ac:dyDescent="0.2">
      <c r="A25" s="149">
        <v>23</v>
      </c>
      <c r="B25" s="327"/>
      <c r="C25" s="30">
        <f>+$AB516</f>
        <v>0</v>
      </c>
      <c r="D25" s="75"/>
      <c r="E25" s="119">
        <v>0</v>
      </c>
      <c r="F25" s="119">
        <f t="shared" si="1"/>
        <v>0</v>
      </c>
      <c r="G25" s="147">
        <f t="shared" si="0"/>
        <v>0</v>
      </c>
      <c r="H25" s="75">
        <f t="shared" si="2"/>
        <v>0</v>
      </c>
      <c r="I25" s="79">
        <f t="shared" si="3"/>
        <v>0</v>
      </c>
      <c r="J25" s="86" t="str">
        <f>IF(((C25/(E25+1))&gt;0.1),(IF(((DATEDIF('ראשי-פרטים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5" s="80"/>
      <c r="L25" s="205"/>
      <c r="M25" s="206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</row>
    <row r="26" spans="1:90" s="6" customFormat="1" ht="26.25" customHeight="1" x14ac:dyDescent="0.2">
      <c r="A26" s="149">
        <v>24</v>
      </c>
      <c r="B26" s="327"/>
      <c r="C26" s="30">
        <f>+$AB536</f>
        <v>0</v>
      </c>
      <c r="D26" s="75"/>
      <c r="E26" s="119">
        <v>0</v>
      </c>
      <c r="F26" s="119">
        <f t="shared" si="1"/>
        <v>0</v>
      </c>
      <c r="G26" s="147">
        <f t="shared" si="0"/>
        <v>0</v>
      </c>
      <c r="H26" s="75">
        <f t="shared" si="2"/>
        <v>0</v>
      </c>
      <c r="I26" s="79">
        <f t="shared" si="3"/>
        <v>0</v>
      </c>
      <c r="J26" s="86" t="str">
        <f>IF(((C26/(E26+1))&gt;0.1),(IF(((DATEDIF('ראשי-פרטים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6" s="80"/>
      <c r="L26" s="205"/>
      <c r="M26" s="206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</row>
    <row r="27" spans="1:90" s="6" customFormat="1" ht="26.25" customHeight="1" x14ac:dyDescent="0.2">
      <c r="A27" s="149">
        <v>25</v>
      </c>
      <c r="B27" s="327"/>
      <c r="C27" s="30">
        <f>+$AB556</f>
        <v>0</v>
      </c>
      <c r="D27" s="75"/>
      <c r="E27" s="119">
        <v>0</v>
      </c>
      <c r="F27" s="119">
        <f t="shared" si="1"/>
        <v>0</v>
      </c>
      <c r="G27" s="147">
        <f t="shared" si="0"/>
        <v>0</v>
      </c>
      <c r="H27" s="75">
        <f t="shared" si="2"/>
        <v>0</v>
      </c>
      <c r="I27" s="79">
        <f t="shared" si="3"/>
        <v>0</v>
      </c>
      <c r="J27" s="86" t="str">
        <f>IF(((C27/(E27+1))&gt;0.1),(IF(((DATEDIF('ראשי-פרטים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7" s="80"/>
      <c r="L27" s="205"/>
      <c r="M27" s="206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</row>
    <row r="28" spans="1:90" s="6" customFormat="1" ht="26.25" customHeight="1" x14ac:dyDescent="0.2">
      <c r="A28" s="149">
        <v>26</v>
      </c>
      <c r="B28" s="327"/>
      <c r="C28" s="30">
        <f>+$AB576</f>
        <v>0</v>
      </c>
      <c r="D28" s="75"/>
      <c r="E28" s="119">
        <v>0</v>
      </c>
      <c r="F28" s="119">
        <f t="shared" si="1"/>
        <v>0</v>
      </c>
      <c r="G28" s="147">
        <f t="shared" si="0"/>
        <v>0</v>
      </c>
      <c r="H28" s="75">
        <f t="shared" si="2"/>
        <v>0</v>
      </c>
      <c r="I28" s="79">
        <f t="shared" si="3"/>
        <v>0</v>
      </c>
      <c r="J28" s="86" t="str">
        <f>IF(((C28/(E28+1))&gt;0.1),(IF(((DATEDIF('ראשי-פרטים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8" s="80"/>
      <c r="L28" s="205"/>
      <c r="M28" s="206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</row>
    <row r="29" spans="1:90" s="6" customFormat="1" ht="26.25" customHeight="1" x14ac:dyDescent="0.2">
      <c r="A29" s="149">
        <v>27</v>
      </c>
      <c r="B29" s="327"/>
      <c r="C29" s="30">
        <f>+$AB596</f>
        <v>0</v>
      </c>
      <c r="D29" s="75"/>
      <c r="E29" s="119">
        <v>0</v>
      </c>
      <c r="F29" s="119">
        <f t="shared" si="1"/>
        <v>0</v>
      </c>
      <c r="G29" s="147">
        <f t="shared" si="0"/>
        <v>0</v>
      </c>
      <c r="H29" s="75">
        <f t="shared" si="2"/>
        <v>0</v>
      </c>
      <c r="I29" s="79">
        <f t="shared" si="3"/>
        <v>0</v>
      </c>
      <c r="J29" s="86" t="str">
        <f>IF(((C29/(E29+1))&gt;0.1),(IF(((DATEDIF('ראשי-פרטים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9" s="80"/>
      <c r="L29" s="205"/>
      <c r="M29" s="206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</row>
    <row r="30" spans="1:90" s="6" customFormat="1" ht="26.25" customHeight="1" x14ac:dyDescent="0.2">
      <c r="A30" s="149">
        <v>28</v>
      </c>
      <c r="B30" s="327"/>
      <c r="C30" s="30">
        <f>+$AB616</f>
        <v>0</v>
      </c>
      <c r="D30" s="75"/>
      <c r="E30" s="119">
        <v>0</v>
      </c>
      <c r="F30" s="119">
        <f t="shared" si="1"/>
        <v>0</v>
      </c>
      <c r="G30" s="147">
        <f t="shared" si="0"/>
        <v>0</v>
      </c>
      <c r="H30" s="75">
        <f t="shared" si="2"/>
        <v>0</v>
      </c>
      <c r="I30" s="79">
        <f t="shared" si="3"/>
        <v>0</v>
      </c>
      <c r="J30" s="86" t="str">
        <f>IF(((C30/(E30+1))&gt;0.1),(IF(((DATEDIF('ראשי-פרטים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0" s="80"/>
      <c r="L30" s="205"/>
      <c r="M30" s="206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</row>
    <row r="31" spans="1:90" s="6" customFormat="1" ht="26.25" customHeight="1" x14ac:dyDescent="0.2">
      <c r="A31" s="149">
        <v>29</v>
      </c>
      <c r="B31" s="327"/>
      <c r="C31" s="30">
        <f>+$AB636</f>
        <v>0</v>
      </c>
      <c r="D31" s="75"/>
      <c r="E31" s="119">
        <v>0</v>
      </c>
      <c r="F31" s="119">
        <f t="shared" si="1"/>
        <v>0</v>
      </c>
      <c r="G31" s="147">
        <f t="shared" si="0"/>
        <v>0</v>
      </c>
      <c r="H31" s="75">
        <f t="shared" si="2"/>
        <v>0</v>
      </c>
      <c r="I31" s="79">
        <f t="shared" si="3"/>
        <v>0</v>
      </c>
      <c r="J31" s="86" t="str">
        <f>IF(((C31/(E31+1))&gt;0.1),(IF(((DATEDIF('ראשי-פרטים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1" s="80"/>
      <c r="L31" s="205"/>
      <c r="M31" s="206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</row>
    <row r="32" spans="1:90" s="6" customFormat="1" ht="26.25" customHeight="1" x14ac:dyDescent="0.2">
      <c r="A32" s="149">
        <v>30</v>
      </c>
      <c r="B32" s="327"/>
      <c r="C32" s="30">
        <f>+$AB656</f>
        <v>0</v>
      </c>
      <c r="D32" s="75"/>
      <c r="E32" s="119">
        <v>0</v>
      </c>
      <c r="F32" s="119">
        <f t="shared" si="1"/>
        <v>0</v>
      </c>
      <c r="G32" s="147">
        <f t="shared" si="0"/>
        <v>0</v>
      </c>
      <c r="H32" s="75">
        <f t="shared" si="2"/>
        <v>0</v>
      </c>
      <c r="I32" s="79">
        <f t="shared" si="3"/>
        <v>0</v>
      </c>
      <c r="J32" s="86" t="str">
        <f>IF(((C32/(E32+1))&gt;0.1),(IF(((DATEDIF('ראשי-פרטים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2" s="80"/>
      <c r="L32" s="205"/>
      <c r="M32" s="206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</row>
    <row r="33" spans="1:90" s="6" customFormat="1" ht="26.25" customHeight="1" x14ac:dyDescent="0.2">
      <c r="A33" s="149">
        <v>31</v>
      </c>
      <c r="B33" s="327"/>
      <c r="C33" s="30">
        <f>+$AB676</f>
        <v>0</v>
      </c>
      <c r="D33" s="75"/>
      <c r="E33" s="119">
        <v>0</v>
      </c>
      <c r="F33" s="119">
        <f t="shared" si="1"/>
        <v>0</v>
      </c>
      <c r="G33" s="147">
        <f t="shared" si="0"/>
        <v>0</v>
      </c>
      <c r="H33" s="75">
        <f t="shared" si="2"/>
        <v>0</v>
      </c>
      <c r="I33" s="79">
        <f t="shared" si="3"/>
        <v>0</v>
      </c>
      <c r="J33" s="86" t="str">
        <f>IF(((C33/(E33+1))&gt;0.1),(IF(((DATEDIF('ראשי-פרטים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3" s="80"/>
      <c r="L33" s="205"/>
      <c r="M33" s="206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</row>
    <row r="34" spans="1:90" s="6" customFormat="1" ht="26.25" customHeight="1" x14ac:dyDescent="0.2">
      <c r="A34" s="149">
        <v>32</v>
      </c>
      <c r="B34" s="327"/>
      <c r="C34" s="30">
        <f>+$AB696</f>
        <v>0</v>
      </c>
      <c r="D34" s="75"/>
      <c r="E34" s="119">
        <v>0</v>
      </c>
      <c r="F34" s="119">
        <f t="shared" si="1"/>
        <v>0</v>
      </c>
      <c r="G34" s="147">
        <f t="shared" si="0"/>
        <v>0</v>
      </c>
      <c r="H34" s="75">
        <f t="shared" si="2"/>
        <v>0</v>
      </c>
      <c r="I34" s="79">
        <f t="shared" si="3"/>
        <v>0</v>
      </c>
      <c r="J34" s="86" t="str">
        <f>IF(((C34/(E34+1))&gt;0.1),(IF(((DATEDIF('ראשי-פרטים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4" s="80"/>
      <c r="L34" s="205"/>
      <c r="M34" s="206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</row>
    <row r="35" spans="1:90" s="6" customFormat="1" ht="26.25" customHeight="1" x14ac:dyDescent="0.2">
      <c r="A35" s="149">
        <v>33</v>
      </c>
      <c r="B35" s="327"/>
      <c r="C35" s="30">
        <f>+$AB716</f>
        <v>0</v>
      </c>
      <c r="D35" s="75"/>
      <c r="E35" s="119">
        <v>0</v>
      </c>
      <c r="F35" s="119">
        <f t="shared" si="1"/>
        <v>0</v>
      </c>
      <c r="G35" s="147">
        <f t="shared" si="0"/>
        <v>0</v>
      </c>
      <c r="H35" s="75">
        <f t="shared" si="2"/>
        <v>0</v>
      </c>
      <c r="I35" s="79">
        <f t="shared" si="3"/>
        <v>0</v>
      </c>
      <c r="J35" s="86" t="str">
        <f>IF(((C35/(E35+1))&gt;0.1),(IF(((DATEDIF('ראשי-פרטים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5" s="80"/>
      <c r="L35" s="205"/>
      <c r="M35" s="206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</row>
    <row r="36" spans="1:90" s="6" customFormat="1" ht="26.25" customHeight="1" x14ac:dyDescent="0.2">
      <c r="A36" s="149">
        <v>34</v>
      </c>
      <c r="B36" s="327"/>
      <c r="C36" s="30">
        <f>+$AB736</f>
        <v>0</v>
      </c>
      <c r="D36" s="75"/>
      <c r="E36" s="119">
        <v>0</v>
      </c>
      <c r="F36" s="119">
        <f t="shared" si="1"/>
        <v>0</v>
      </c>
      <c r="G36" s="147">
        <f t="shared" si="0"/>
        <v>0</v>
      </c>
      <c r="H36" s="75">
        <f t="shared" si="2"/>
        <v>0</v>
      </c>
      <c r="I36" s="79">
        <f t="shared" si="3"/>
        <v>0</v>
      </c>
      <c r="J36" s="86" t="str">
        <f>IF(((C36/(E36+1))&gt;0.1),(IF(((DATEDIF('ראשי-פרטים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6" s="80"/>
      <c r="L36" s="205"/>
      <c r="M36" s="206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</row>
    <row r="37" spans="1:90" s="6" customFormat="1" ht="26.25" customHeight="1" x14ac:dyDescent="0.2">
      <c r="A37" s="149">
        <v>35</v>
      </c>
      <c r="B37" s="327"/>
      <c r="C37" s="30">
        <f>+$AB756</f>
        <v>0</v>
      </c>
      <c r="D37" s="75"/>
      <c r="E37" s="119">
        <v>0</v>
      </c>
      <c r="F37" s="119">
        <f t="shared" si="1"/>
        <v>0</v>
      </c>
      <c r="G37" s="147">
        <f t="shared" si="0"/>
        <v>0</v>
      </c>
      <c r="H37" s="75">
        <f t="shared" si="2"/>
        <v>0</v>
      </c>
      <c r="I37" s="79">
        <f t="shared" si="3"/>
        <v>0</v>
      </c>
      <c r="J37" s="86" t="str">
        <f>IF(((C37/(E37+1))&gt;0.1),(IF(((DATEDIF('ראשי-פרטים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7" s="80"/>
      <c r="L37" s="205"/>
      <c r="M37" s="206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</row>
    <row r="38" spans="1:90" s="6" customFormat="1" ht="26.25" customHeight="1" x14ac:dyDescent="0.2">
      <c r="A38" s="149">
        <v>36</v>
      </c>
      <c r="B38" s="327"/>
      <c r="C38" s="30">
        <f>+$AB776</f>
        <v>0</v>
      </c>
      <c r="D38" s="75"/>
      <c r="E38" s="119">
        <v>0</v>
      </c>
      <c r="F38" s="119">
        <f t="shared" si="1"/>
        <v>0</v>
      </c>
      <c r="G38" s="147">
        <f t="shared" si="0"/>
        <v>0</v>
      </c>
      <c r="H38" s="75">
        <f t="shared" si="2"/>
        <v>0</v>
      </c>
      <c r="I38" s="79">
        <f t="shared" si="3"/>
        <v>0</v>
      </c>
      <c r="J38" s="86" t="str">
        <f>IF(((C38/(E38+1))&gt;0.1),(IF(((DATEDIF('ראשי-פרטים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8" s="80"/>
      <c r="L38" s="205"/>
      <c r="M38" s="206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</row>
    <row r="39" spans="1:90" s="6" customFormat="1" ht="26.25" customHeight="1" x14ac:dyDescent="0.2">
      <c r="A39" s="149">
        <v>37</v>
      </c>
      <c r="B39" s="327"/>
      <c r="C39" s="30">
        <f>+$AB796</f>
        <v>0</v>
      </c>
      <c r="D39" s="75"/>
      <c r="E39" s="119">
        <v>0</v>
      </c>
      <c r="F39" s="119">
        <f t="shared" si="1"/>
        <v>0</v>
      </c>
      <c r="G39" s="147">
        <f t="shared" si="0"/>
        <v>0</v>
      </c>
      <c r="H39" s="75">
        <f t="shared" si="2"/>
        <v>0</v>
      </c>
      <c r="I39" s="79">
        <f t="shared" si="3"/>
        <v>0</v>
      </c>
      <c r="J39" s="86" t="str">
        <f>IF(((C39/(E39+1))&gt;0.1),(IF(((DATEDIF('ראשי-פרטים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9" s="80"/>
      <c r="L39" s="205"/>
      <c r="M39" s="206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</row>
    <row r="40" spans="1:90" s="6" customFormat="1" ht="26.25" customHeight="1" x14ac:dyDescent="0.2">
      <c r="A40" s="149">
        <v>38</v>
      </c>
      <c r="B40" s="327"/>
      <c r="C40" s="30">
        <f>+$AB816</f>
        <v>0</v>
      </c>
      <c r="D40" s="75"/>
      <c r="E40" s="119">
        <v>0</v>
      </c>
      <c r="F40" s="119">
        <f t="shared" si="1"/>
        <v>0</v>
      </c>
      <c r="G40" s="147">
        <f t="shared" si="0"/>
        <v>0</v>
      </c>
      <c r="H40" s="75">
        <f t="shared" si="2"/>
        <v>0</v>
      </c>
      <c r="I40" s="79">
        <f t="shared" si="3"/>
        <v>0</v>
      </c>
      <c r="J40" s="86" t="str">
        <f>IF(((C40/(E40+1))&gt;0.1),(IF(((DATEDIF('ראשי-פרטים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0" s="80"/>
      <c r="L40" s="205"/>
      <c r="M40" s="206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</row>
    <row r="41" spans="1:90" s="6" customFormat="1" ht="26.25" customHeight="1" x14ac:dyDescent="0.2">
      <c r="A41" s="149">
        <v>39</v>
      </c>
      <c r="B41" s="327"/>
      <c r="C41" s="30">
        <f>+$AB836</f>
        <v>0</v>
      </c>
      <c r="D41" s="75"/>
      <c r="E41" s="119">
        <v>0</v>
      </c>
      <c r="F41" s="119">
        <f t="shared" si="1"/>
        <v>0</v>
      </c>
      <c r="G41" s="147">
        <f t="shared" si="0"/>
        <v>0</v>
      </c>
      <c r="H41" s="75">
        <f t="shared" si="2"/>
        <v>0</v>
      </c>
      <c r="I41" s="79">
        <f t="shared" si="3"/>
        <v>0</v>
      </c>
      <c r="J41" s="86" t="str">
        <f>IF(((C41/(E41+1))&gt;0.1),(IF(((DATEDIF('ראשי-פרטים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1" s="80"/>
      <c r="L41" s="205"/>
      <c r="M41" s="206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</row>
    <row r="42" spans="1:90" s="6" customFormat="1" ht="26.25" customHeight="1" x14ac:dyDescent="0.2">
      <c r="A42" s="149">
        <v>40</v>
      </c>
      <c r="B42" s="327"/>
      <c r="C42" s="309">
        <f>+$AB856</f>
        <v>0</v>
      </c>
      <c r="D42" s="75"/>
      <c r="E42" s="119">
        <v>0</v>
      </c>
      <c r="F42" s="119">
        <f t="shared" ref="F42:F51" si="4">C42+D42</f>
        <v>0</v>
      </c>
      <c r="G42" s="147">
        <f t="shared" ref="G42:G51" si="5">IF(E42-D42&gt;C42,C42,IF(E42-D42&lt;=0,0,E42-D42))</f>
        <v>0</v>
      </c>
      <c r="H42" s="75"/>
      <c r="I42" s="79"/>
      <c r="J42" s="86"/>
      <c r="K42" s="80"/>
      <c r="L42" s="205"/>
      <c r="M42" s="206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</row>
    <row r="43" spans="1:90" s="6" customFormat="1" ht="26.25" customHeight="1" x14ac:dyDescent="0.2">
      <c r="A43" s="149">
        <v>41</v>
      </c>
      <c r="B43" s="327"/>
      <c r="C43" s="309">
        <f>+$AB876</f>
        <v>0</v>
      </c>
      <c r="D43" s="75"/>
      <c r="E43" s="119">
        <v>0</v>
      </c>
      <c r="F43" s="119">
        <f t="shared" si="4"/>
        <v>0</v>
      </c>
      <c r="G43" s="147">
        <f t="shared" si="5"/>
        <v>0</v>
      </c>
      <c r="H43" s="75"/>
      <c r="I43" s="79"/>
      <c r="J43" s="86"/>
      <c r="K43" s="80"/>
      <c r="L43" s="205"/>
      <c r="M43" s="206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</row>
    <row r="44" spans="1:90" s="6" customFormat="1" ht="26.25" customHeight="1" x14ac:dyDescent="0.2">
      <c r="A44" s="149">
        <v>42</v>
      </c>
      <c r="B44" s="327"/>
      <c r="C44" s="309">
        <f>+$AB896</f>
        <v>0</v>
      </c>
      <c r="D44" s="75"/>
      <c r="E44" s="119">
        <v>0</v>
      </c>
      <c r="F44" s="119">
        <f t="shared" si="4"/>
        <v>0</v>
      </c>
      <c r="G44" s="147">
        <f t="shared" si="5"/>
        <v>0</v>
      </c>
      <c r="H44" s="75"/>
      <c r="I44" s="79"/>
      <c r="J44" s="86"/>
      <c r="K44" s="80"/>
      <c r="L44" s="205"/>
      <c r="M44" s="206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</row>
    <row r="45" spans="1:90" s="6" customFormat="1" ht="26.25" customHeight="1" x14ac:dyDescent="0.2">
      <c r="A45" s="149">
        <v>43</v>
      </c>
      <c r="B45" s="327"/>
      <c r="C45" s="309">
        <f>+$AB916</f>
        <v>0</v>
      </c>
      <c r="D45" s="75"/>
      <c r="E45" s="119">
        <v>0</v>
      </c>
      <c r="F45" s="119">
        <f t="shared" si="4"/>
        <v>0</v>
      </c>
      <c r="G45" s="147">
        <f t="shared" si="5"/>
        <v>0</v>
      </c>
      <c r="H45" s="75"/>
      <c r="I45" s="79"/>
      <c r="J45" s="86"/>
      <c r="K45" s="80"/>
      <c r="L45" s="205"/>
      <c r="M45" s="206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</row>
    <row r="46" spans="1:90" s="6" customFormat="1" ht="26.25" customHeight="1" x14ac:dyDescent="0.2">
      <c r="A46" s="149">
        <v>44</v>
      </c>
      <c r="B46" s="327"/>
      <c r="C46" s="309">
        <f>+$AB936</f>
        <v>0</v>
      </c>
      <c r="D46" s="75"/>
      <c r="E46" s="119">
        <v>0</v>
      </c>
      <c r="F46" s="119">
        <f t="shared" si="4"/>
        <v>0</v>
      </c>
      <c r="G46" s="147">
        <f t="shared" si="5"/>
        <v>0</v>
      </c>
      <c r="H46" s="75"/>
      <c r="I46" s="79"/>
      <c r="J46" s="86"/>
      <c r="K46" s="80"/>
      <c r="L46" s="205"/>
      <c r="M46" s="206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</row>
    <row r="47" spans="1:90" s="6" customFormat="1" ht="26.25" customHeight="1" x14ac:dyDescent="0.2">
      <c r="A47" s="149">
        <v>45</v>
      </c>
      <c r="B47" s="327"/>
      <c r="C47" s="309">
        <f>+$AB956</f>
        <v>0</v>
      </c>
      <c r="D47" s="75"/>
      <c r="E47" s="119">
        <v>0</v>
      </c>
      <c r="F47" s="119">
        <f t="shared" si="4"/>
        <v>0</v>
      </c>
      <c r="G47" s="147">
        <f t="shared" si="5"/>
        <v>0</v>
      </c>
      <c r="H47" s="75"/>
      <c r="I47" s="79"/>
      <c r="J47" s="86"/>
      <c r="K47" s="80"/>
      <c r="L47" s="205"/>
      <c r="M47" s="206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</row>
    <row r="48" spans="1:90" s="6" customFormat="1" ht="26.25" customHeight="1" x14ac:dyDescent="0.2">
      <c r="A48" s="149">
        <v>46</v>
      </c>
      <c r="B48" s="327"/>
      <c r="C48" s="309">
        <f>+$AB976</f>
        <v>0</v>
      </c>
      <c r="D48" s="75"/>
      <c r="E48" s="119">
        <v>0</v>
      </c>
      <c r="F48" s="119">
        <f t="shared" si="4"/>
        <v>0</v>
      </c>
      <c r="G48" s="147">
        <f t="shared" si="5"/>
        <v>0</v>
      </c>
      <c r="H48" s="75"/>
      <c r="I48" s="79"/>
      <c r="J48" s="86"/>
      <c r="K48" s="80"/>
      <c r="L48" s="205"/>
      <c r="M48" s="206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5"/>
      <c r="CA48" s="205"/>
      <c r="CB48" s="205"/>
      <c r="CC48" s="205"/>
      <c r="CD48" s="205"/>
      <c r="CE48" s="205"/>
      <c r="CF48" s="205"/>
      <c r="CG48" s="205"/>
      <c r="CH48" s="205"/>
      <c r="CI48" s="205"/>
      <c r="CJ48" s="205"/>
      <c r="CK48" s="205"/>
      <c r="CL48" s="205"/>
    </row>
    <row r="49" spans="1:90" s="6" customFormat="1" ht="26.25" customHeight="1" x14ac:dyDescent="0.2">
      <c r="A49" s="149">
        <v>47</v>
      </c>
      <c r="B49" s="327"/>
      <c r="C49" s="309">
        <f>+$AB996</f>
        <v>0</v>
      </c>
      <c r="D49" s="75"/>
      <c r="E49" s="119">
        <v>0</v>
      </c>
      <c r="F49" s="119">
        <f t="shared" si="4"/>
        <v>0</v>
      </c>
      <c r="G49" s="147">
        <f t="shared" si="5"/>
        <v>0</v>
      </c>
      <c r="H49" s="75"/>
      <c r="I49" s="79"/>
      <c r="J49" s="86"/>
      <c r="K49" s="80"/>
      <c r="L49" s="205"/>
      <c r="M49" s="206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5"/>
      <c r="CA49" s="205"/>
      <c r="CB49" s="205"/>
      <c r="CC49" s="205"/>
      <c r="CD49" s="205"/>
      <c r="CE49" s="205"/>
      <c r="CF49" s="205"/>
      <c r="CG49" s="205"/>
      <c r="CH49" s="205"/>
      <c r="CI49" s="205"/>
      <c r="CJ49" s="205"/>
      <c r="CK49" s="205"/>
      <c r="CL49" s="205"/>
    </row>
    <row r="50" spans="1:90" s="6" customFormat="1" ht="26.25" customHeight="1" x14ac:dyDescent="0.2">
      <c r="A50" s="149">
        <v>48</v>
      </c>
      <c r="B50" s="327"/>
      <c r="C50" s="309">
        <f>+$AB1016</f>
        <v>0</v>
      </c>
      <c r="D50" s="75"/>
      <c r="E50" s="119">
        <v>0</v>
      </c>
      <c r="F50" s="119">
        <f t="shared" si="4"/>
        <v>0</v>
      </c>
      <c r="G50" s="147">
        <f t="shared" si="5"/>
        <v>0</v>
      </c>
      <c r="H50" s="75"/>
      <c r="I50" s="79"/>
      <c r="J50" s="86"/>
      <c r="K50" s="80"/>
      <c r="L50" s="205"/>
      <c r="M50" s="206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205"/>
      <c r="CA50" s="205"/>
      <c r="CB50" s="205"/>
      <c r="CC50" s="205"/>
      <c r="CD50" s="205"/>
      <c r="CE50" s="205"/>
      <c r="CF50" s="205"/>
      <c r="CG50" s="205"/>
      <c r="CH50" s="205"/>
      <c r="CI50" s="205"/>
      <c r="CJ50" s="205"/>
      <c r="CK50" s="205"/>
      <c r="CL50" s="205"/>
    </row>
    <row r="51" spans="1:90" s="6" customFormat="1" ht="26.25" customHeight="1" x14ac:dyDescent="0.2">
      <c r="A51" s="149">
        <v>49</v>
      </c>
      <c r="B51" s="327"/>
      <c r="C51" s="309">
        <f>+$AB1036</f>
        <v>0</v>
      </c>
      <c r="D51" s="75"/>
      <c r="E51" s="119">
        <v>0</v>
      </c>
      <c r="F51" s="119">
        <f t="shared" si="4"/>
        <v>0</v>
      </c>
      <c r="G51" s="147">
        <f t="shared" si="5"/>
        <v>0</v>
      </c>
      <c r="H51" s="75"/>
      <c r="I51" s="79"/>
      <c r="J51" s="86"/>
      <c r="K51" s="80"/>
      <c r="L51" s="205"/>
      <c r="M51" s="206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205"/>
      <c r="CA51" s="205"/>
      <c r="CB51" s="205"/>
      <c r="CC51" s="205"/>
      <c r="CD51" s="205"/>
      <c r="CE51" s="205"/>
      <c r="CF51" s="205"/>
      <c r="CG51" s="205"/>
      <c r="CH51" s="205"/>
      <c r="CI51" s="205"/>
      <c r="CJ51" s="205"/>
      <c r="CK51" s="205"/>
      <c r="CL51" s="205"/>
    </row>
    <row r="52" spans="1:90" s="6" customFormat="1" ht="26.25" customHeight="1" x14ac:dyDescent="0.2">
      <c r="A52" s="149">
        <v>50</v>
      </c>
      <c r="B52" s="327"/>
      <c r="C52" s="309">
        <f>+$AB1056</f>
        <v>0</v>
      </c>
      <c r="D52" s="75"/>
      <c r="E52" s="119">
        <v>0</v>
      </c>
      <c r="F52" s="119">
        <f t="shared" si="1"/>
        <v>0</v>
      </c>
      <c r="G52" s="147">
        <f t="shared" si="0"/>
        <v>0</v>
      </c>
      <c r="H52" s="75">
        <f t="shared" si="2"/>
        <v>0</v>
      </c>
      <c r="I52" s="79">
        <f t="shared" si="3"/>
        <v>0</v>
      </c>
      <c r="J52" s="86" t="str">
        <f>IF(((C52/(E52+1))&gt;0.1),(IF(((DATEDIF('ראשי-פרטים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52" s="80"/>
      <c r="L52" s="205"/>
      <c r="M52" s="206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05"/>
      <c r="CJ52" s="205"/>
      <c r="CK52" s="205"/>
      <c r="CL52" s="205"/>
    </row>
    <row r="53" spans="1:90" s="6" customFormat="1" ht="25.5" customHeight="1" x14ac:dyDescent="0.2">
      <c r="A53" s="148"/>
      <c r="B53" s="149" t="s">
        <v>5</v>
      </c>
      <c r="C53" s="121">
        <f t="shared" ref="C53:I53" si="6">SUM(C3:C52)</f>
        <v>0</v>
      </c>
      <c r="D53" s="121">
        <f t="shared" si="6"/>
        <v>0</v>
      </c>
      <c r="E53" s="121">
        <f t="shared" si="6"/>
        <v>0</v>
      </c>
      <c r="F53" s="121">
        <f t="shared" si="6"/>
        <v>0</v>
      </c>
      <c r="G53" s="121">
        <f t="shared" si="6"/>
        <v>0</v>
      </c>
      <c r="H53" s="73">
        <f t="shared" si="6"/>
        <v>0</v>
      </c>
      <c r="I53" s="86">
        <f t="shared" si="6"/>
        <v>0</v>
      </c>
      <c r="J53" s="86"/>
      <c r="K53" s="87"/>
      <c r="L53" s="205"/>
      <c r="M53" s="206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205"/>
      <c r="CA53" s="205"/>
      <c r="CB53" s="205"/>
      <c r="CC53" s="205"/>
      <c r="CD53" s="205"/>
      <c r="CE53" s="205"/>
      <c r="CF53" s="205"/>
      <c r="CG53" s="205"/>
      <c r="CH53" s="205"/>
      <c r="CI53" s="205"/>
      <c r="CJ53" s="205"/>
      <c r="CK53" s="205"/>
      <c r="CL53" s="205"/>
    </row>
    <row r="54" spans="1:90" s="6" customFormat="1" ht="25.5" customHeight="1" x14ac:dyDescent="0.2">
      <c r="A54" s="213">
        <f>IF('ראשי-פרטים כלליים וריכוז הוצאות'!D65=10,0.2,0)</f>
        <v>0</v>
      </c>
      <c r="B54" s="149" t="s">
        <v>144</v>
      </c>
      <c r="C54" s="229">
        <f>C53*$A$54</f>
        <v>0</v>
      </c>
      <c r="D54" s="229">
        <f t="shared" ref="D54:I54" si="7">D53*$A$54</f>
        <v>0</v>
      </c>
      <c r="E54" s="229">
        <f t="shared" si="7"/>
        <v>0</v>
      </c>
      <c r="F54" s="229">
        <f t="shared" si="7"/>
        <v>0</v>
      </c>
      <c r="G54" s="229">
        <f t="shared" si="7"/>
        <v>0</v>
      </c>
      <c r="H54" s="73">
        <f t="shared" si="7"/>
        <v>0</v>
      </c>
      <c r="I54" s="86">
        <f t="shared" si="7"/>
        <v>0</v>
      </c>
      <c r="J54" s="86"/>
      <c r="K54" s="87"/>
      <c r="L54" s="205"/>
      <c r="M54" s="206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  <c r="CA54" s="205"/>
      <c r="CB54" s="205"/>
      <c r="CC54" s="205"/>
      <c r="CD54" s="205"/>
      <c r="CE54" s="205"/>
      <c r="CF54" s="205"/>
      <c r="CG54" s="205"/>
      <c r="CH54" s="205"/>
      <c r="CI54" s="205"/>
      <c r="CJ54" s="205"/>
      <c r="CK54" s="205"/>
      <c r="CL54" s="205"/>
    </row>
    <row r="55" spans="1:90" s="6" customFormat="1" ht="25.5" customHeight="1" x14ac:dyDescent="0.2">
      <c r="A55" s="148"/>
      <c r="B55" s="149" t="s">
        <v>5</v>
      </c>
      <c r="C55" s="121">
        <f>C53+C54</f>
        <v>0</v>
      </c>
      <c r="D55" s="121">
        <f t="shared" ref="D55:I55" si="8">D53+D54</f>
        <v>0</v>
      </c>
      <c r="E55" s="121">
        <f t="shared" si="8"/>
        <v>0</v>
      </c>
      <c r="F55" s="121">
        <f t="shared" si="8"/>
        <v>0</v>
      </c>
      <c r="G55" s="121">
        <f t="shared" si="8"/>
        <v>0</v>
      </c>
      <c r="H55" s="73">
        <f t="shared" si="8"/>
        <v>0</v>
      </c>
      <c r="I55" s="86">
        <f t="shared" si="8"/>
        <v>0</v>
      </c>
      <c r="J55" s="86"/>
      <c r="K55" s="87"/>
      <c r="L55" s="205"/>
      <c r="M55" s="206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  <c r="CA55" s="205"/>
      <c r="CB55" s="205"/>
      <c r="CC55" s="205"/>
      <c r="CD55" s="205"/>
      <c r="CE55" s="205"/>
      <c r="CF55" s="205"/>
      <c r="CG55" s="205"/>
      <c r="CH55" s="205"/>
      <c r="CI55" s="205"/>
      <c r="CJ55" s="205"/>
      <c r="CK55" s="205"/>
      <c r="CL55" s="205"/>
    </row>
    <row r="56" spans="1:90" s="203" customFormat="1" x14ac:dyDescent="0.2">
      <c r="M56" s="204"/>
    </row>
    <row r="57" spans="1:90" s="203" customFormat="1" x14ac:dyDescent="0.2">
      <c r="M57" s="204"/>
    </row>
    <row r="58" spans="1:90" s="203" customFormat="1" x14ac:dyDescent="0.2">
      <c r="M58" s="204"/>
    </row>
    <row r="59" spans="1:90" s="203" customFormat="1" x14ac:dyDescent="0.2">
      <c r="M59" s="204"/>
    </row>
    <row r="60" spans="1:90" s="203" customFormat="1" x14ac:dyDescent="0.2">
      <c r="M60" s="204"/>
    </row>
    <row r="61" spans="1:90" s="203" customFormat="1" x14ac:dyDescent="0.2">
      <c r="M61" s="204"/>
    </row>
    <row r="62" spans="1:90" s="203" customFormat="1" ht="18.75" x14ac:dyDescent="0.3">
      <c r="B62" s="150" t="s">
        <v>50</v>
      </c>
      <c r="C62" s="151">
        <f>'ראשי-פרטים כלליים וריכוז הוצאות'!E21</f>
        <v>0</v>
      </c>
      <c r="D62" s="152" t="s">
        <v>51</v>
      </c>
      <c r="E62" s="151">
        <f>'ראשי-פרטים כלליים וריכוז הוצאות'!F21</f>
        <v>0</v>
      </c>
      <c r="M62" s="204"/>
    </row>
    <row r="63" spans="1:90" s="203" customFormat="1" ht="13.5" thickBot="1" x14ac:dyDescent="0.25">
      <c r="M63" s="204"/>
    </row>
    <row r="64" spans="1:90" s="203" customFormat="1" ht="12.75" customHeight="1" x14ac:dyDescent="0.2">
      <c r="A64" s="33">
        <v>1</v>
      </c>
      <c r="B64" s="34"/>
      <c r="C64" s="458" t="s">
        <v>181</v>
      </c>
      <c r="D64" s="458" t="s">
        <v>41</v>
      </c>
      <c r="E64" s="460" t="s">
        <v>21</v>
      </c>
      <c r="L64" s="33">
        <v>1</v>
      </c>
      <c r="M64" s="34"/>
      <c r="N64" s="458" t="s">
        <v>181</v>
      </c>
      <c r="O64" s="458" t="s">
        <v>41</v>
      </c>
      <c r="P64" s="460" t="s">
        <v>21</v>
      </c>
      <c r="R64" s="33">
        <v>1</v>
      </c>
      <c r="S64" s="34"/>
      <c r="T64" s="458" t="s">
        <v>181</v>
      </c>
      <c r="U64" s="458" t="s">
        <v>41</v>
      </c>
      <c r="V64" s="460" t="s">
        <v>21</v>
      </c>
      <c r="X64" s="33">
        <v>1</v>
      </c>
      <c r="Y64" s="34"/>
      <c r="Z64" s="458" t="s">
        <v>181</v>
      </c>
      <c r="AA64" s="458" t="s">
        <v>41</v>
      </c>
      <c r="AB64" s="460" t="s">
        <v>21</v>
      </c>
    </row>
    <row r="65" spans="1:28" s="203" customFormat="1" ht="51" x14ac:dyDescent="0.2">
      <c r="A65" s="35" t="s">
        <v>9</v>
      </c>
      <c r="B65" s="64" t="str">
        <f>+" אסמכתא " &amp; B3 &amp;"         חזרה לטבלה "</f>
        <v xml:space="preserve"> אסמכתא          חזרה לטבלה </v>
      </c>
      <c r="C65" s="459"/>
      <c r="D65" s="459"/>
      <c r="E65" s="461"/>
      <c r="L65" s="35" t="s">
        <v>27</v>
      </c>
      <c r="M65" s="64" t="str">
        <f>+" אסמכתא " &amp; $B3 &amp;"         חזרה לטבלה "</f>
        <v xml:space="preserve"> אסמכתא          חזרה לטבלה </v>
      </c>
      <c r="N65" s="459"/>
      <c r="O65" s="459"/>
      <c r="P65" s="461"/>
      <c r="R65" s="35" t="s">
        <v>27</v>
      </c>
      <c r="S65" s="64" t="str">
        <f>+" אסמכתא " &amp; B3 &amp;"         חזרה לטבלה "</f>
        <v xml:space="preserve"> אסמכתא          חזרה לטבלה </v>
      </c>
      <c r="T65" s="459"/>
      <c r="U65" s="459"/>
      <c r="V65" s="461"/>
      <c r="X65" s="35" t="s">
        <v>27</v>
      </c>
      <c r="Y65" s="64" t="str">
        <f>+" אסמכתא " &amp; B3 &amp;"         חזרה לטבלה "</f>
        <v xml:space="preserve"> אסמכתא          חזרה לטבלה </v>
      </c>
      <c r="Z65" s="459"/>
      <c r="AA65" s="459"/>
      <c r="AB65" s="461"/>
    </row>
    <row r="66" spans="1:28" s="203" customFormat="1" x14ac:dyDescent="0.2">
      <c r="A66" s="39">
        <v>1</v>
      </c>
      <c r="B66" s="291"/>
      <c r="C66" s="292"/>
      <c r="D66" s="292"/>
      <c r="E66" s="293"/>
      <c r="L66" s="39">
        <v>12</v>
      </c>
      <c r="M66" s="291"/>
      <c r="N66" s="292"/>
      <c r="O66" s="292"/>
      <c r="P66" s="293"/>
      <c r="R66" s="39">
        <v>23</v>
      </c>
      <c r="S66" s="291"/>
      <c r="T66" s="292"/>
      <c r="U66" s="292"/>
      <c r="V66" s="293"/>
      <c r="X66" s="39">
        <v>34</v>
      </c>
      <c r="Y66" s="291"/>
      <c r="Z66" s="292"/>
      <c r="AA66" s="292"/>
      <c r="AB66" s="293"/>
    </row>
    <row r="67" spans="1:28" s="203" customFormat="1" x14ac:dyDescent="0.2">
      <c r="A67" s="39">
        <v>2</v>
      </c>
      <c r="B67" s="291"/>
      <c r="C67" s="292"/>
      <c r="D67" s="292"/>
      <c r="E67" s="293"/>
      <c r="L67" s="39">
        <v>13</v>
      </c>
      <c r="M67" s="291"/>
      <c r="N67" s="292"/>
      <c r="O67" s="292"/>
      <c r="P67" s="293"/>
      <c r="R67" s="39">
        <v>24</v>
      </c>
      <c r="S67" s="291"/>
      <c r="T67" s="292"/>
      <c r="U67" s="292"/>
      <c r="V67" s="293"/>
      <c r="X67" s="39">
        <v>35</v>
      </c>
      <c r="Y67" s="291"/>
      <c r="Z67" s="292"/>
      <c r="AA67" s="292"/>
      <c r="AB67" s="293"/>
    </row>
    <row r="68" spans="1:28" s="203" customFormat="1" x14ac:dyDescent="0.2">
      <c r="A68" s="39">
        <v>3</v>
      </c>
      <c r="B68" s="291"/>
      <c r="C68" s="292"/>
      <c r="D68" s="292"/>
      <c r="E68" s="293"/>
      <c r="L68" s="39">
        <v>14</v>
      </c>
      <c r="M68" s="291"/>
      <c r="N68" s="292"/>
      <c r="O68" s="292"/>
      <c r="P68" s="293"/>
      <c r="R68" s="39">
        <v>25</v>
      </c>
      <c r="S68" s="291"/>
      <c r="T68" s="292"/>
      <c r="U68" s="292"/>
      <c r="V68" s="293"/>
      <c r="X68" s="39">
        <v>36</v>
      </c>
      <c r="Y68" s="291"/>
      <c r="Z68" s="292"/>
      <c r="AA68" s="292"/>
      <c r="AB68" s="293"/>
    </row>
    <row r="69" spans="1:28" s="203" customFormat="1" x14ac:dyDescent="0.2">
      <c r="A69" s="39">
        <v>4</v>
      </c>
      <c r="B69" s="291"/>
      <c r="C69" s="292"/>
      <c r="D69" s="292"/>
      <c r="E69" s="293"/>
      <c r="L69" s="39">
        <v>15</v>
      </c>
      <c r="M69" s="291"/>
      <c r="N69" s="292"/>
      <c r="O69" s="292"/>
      <c r="P69" s="293"/>
      <c r="R69" s="39">
        <v>26</v>
      </c>
      <c r="S69" s="291"/>
      <c r="T69" s="292"/>
      <c r="U69" s="292"/>
      <c r="V69" s="293"/>
      <c r="X69" s="39">
        <v>37</v>
      </c>
      <c r="Y69" s="291"/>
      <c r="Z69" s="292"/>
      <c r="AA69" s="292"/>
      <c r="AB69" s="293"/>
    </row>
    <row r="70" spans="1:28" s="203" customFormat="1" x14ac:dyDescent="0.2">
      <c r="A70" s="39">
        <v>5</v>
      </c>
      <c r="B70" s="291"/>
      <c r="C70" s="292"/>
      <c r="D70" s="292"/>
      <c r="E70" s="293"/>
      <c r="L70" s="39">
        <v>16</v>
      </c>
      <c r="M70" s="291"/>
      <c r="N70" s="292"/>
      <c r="O70" s="292"/>
      <c r="P70" s="293"/>
      <c r="R70" s="39">
        <v>27</v>
      </c>
      <c r="S70" s="291"/>
      <c r="T70" s="292"/>
      <c r="U70" s="292"/>
      <c r="V70" s="293"/>
      <c r="X70" s="39">
        <v>38</v>
      </c>
      <c r="Y70" s="291"/>
      <c r="Z70" s="292"/>
      <c r="AA70" s="292"/>
      <c r="AB70" s="293"/>
    </row>
    <row r="71" spans="1:28" s="203" customFormat="1" x14ac:dyDescent="0.2">
      <c r="A71" s="39">
        <v>6</v>
      </c>
      <c r="B71" s="291"/>
      <c r="C71" s="292"/>
      <c r="D71" s="292"/>
      <c r="E71" s="293"/>
      <c r="L71" s="39">
        <v>17</v>
      </c>
      <c r="M71" s="291"/>
      <c r="N71" s="292"/>
      <c r="O71" s="292"/>
      <c r="P71" s="293"/>
      <c r="R71" s="39">
        <v>28</v>
      </c>
      <c r="S71" s="291"/>
      <c r="T71" s="292"/>
      <c r="U71" s="292"/>
      <c r="V71" s="293"/>
      <c r="X71" s="39">
        <v>39</v>
      </c>
      <c r="Y71" s="291"/>
      <c r="Z71" s="292"/>
      <c r="AA71" s="292"/>
      <c r="AB71" s="293"/>
    </row>
    <row r="72" spans="1:28" s="203" customFormat="1" x14ac:dyDescent="0.2">
      <c r="A72" s="39">
        <v>7</v>
      </c>
      <c r="B72" s="291"/>
      <c r="C72" s="292"/>
      <c r="D72" s="292"/>
      <c r="E72" s="293"/>
      <c r="L72" s="39">
        <v>18</v>
      </c>
      <c r="M72" s="291"/>
      <c r="N72" s="292"/>
      <c r="O72" s="292"/>
      <c r="P72" s="293"/>
      <c r="R72" s="39">
        <v>29</v>
      </c>
      <c r="S72" s="291"/>
      <c r="T72" s="292"/>
      <c r="U72" s="292"/>
      <c r="V72" s="293"/>
      <c r="X72" s="39">
        <v>40</v>
      </c>
      <c r="Y72" s="291"/>
      <c r="Z72" s="292"/>
      <c r="AA72" s="292"/>
      <c r="AB72" s="293"/>
    </row>
    <row r="73" spans="1:28" s="203" customFormat="1" x14ac:dyDescent="0.2">
      <c r="A73" s="39">
        <v>8</v>
      </c>
      <c r="B73" s="291"/>
      <c r="C73" s="292"/>
      <c r="D73" s="292"/>
      <c r="E73" s="293"/>
      <c r="L73" s="39">
        <v>19</v>
      </c>
      <c r="M73" s="291"/>
      <c r="N73" s="292"/>
      <c r="O73" s="292"/>
      <c r="P73" s="293"/>
      <c r="R73" s="39">
        <v>30</v>
      </c>
      <c r="S73" s="291"/>
      <c r="T73" s="292"/>
      <c r="U73" s="292"/>
      <c r="V73" s="293"/>
      <c r="X73" s="39">
        <v>41</v>
      </c>
      <c r="Y73" s="291"/>
      <c r="Z73" s="292"/>
      <c r="AA73" s="292"/>
      <c r="AB73" s="293"/>
    </row>
    <row r="74" spans="1:28" s="203" customFormat="1" x14ac:dyDescent="0.2">
      <c r="A74" s="39">
        <v>9</v>
      </c>
      <c r="B74" s="291"/>
      <c r="C74" s="292"/>
      <c r="D74" s="292"/>
      <c r="E74" s="293"/>
      <c r="L74" s="39">
        <v>20</v>
      </c>
      <c r="M74" s="291"/>
      <c r="N74" s="292"/>
      <c r="O74" s="292"/>
      <c r="P74" s="293"/>
      <c r="R74" s="39">
        <v>31</v>
      </c>
      <c r="S74" s="291"/>
      <c r="T74" s="292"/>
      <c r="U74" s="292"/>
      <c r="V74" s="293"/>
      <c r="X74" s="39">
        <v>42</v>
      </c>
      <c r="Y74" s="291"/>
      <c r="Z74" s="292"/>
      <c r="AA74" s="292"/>
      <c r="AB74" s="293"/>
    </row>
    <row r="75" spans="1:28" s="203" customFormat="1" x14ac:dyDescent="0.2">
      <c r="A75" s="39">
        <v>10</v>
      </c>
      <c r="B75" s="291"/>
      <c r="C75" s="292"/>
      <c r="D75" s="292"/>
      <c r="E75" s="293"/>
      <c r="L75" s="39">
        <v>21</v>
      </c>
      <c r="M75" s="291"/>
      <c r="N75" s="292"/>
      <c r="O75" s="292"/>
      <c r="P75" s="293"/>
      <c r="R75" s="39">
        <v>32</v>
      </c>
      <c r="S75" s="291"/>
      <c r="T75" s="292"/>
      <c r="U75" s="292"/>
      <c r="V75" s="293"/>
      <c r="X75" s="39">
        <v>43</v>
      </c>
      <c r="Y75" s="291"/>
      <c r="Z75" s="292"/>
      <c r="AA75" s="292"/>
      <c r="AB75" s="293"/>
    </row>
    <row r="76" spans="1:28" s="203" customFormat="1" ht="13.5" thickBot="1" x14ac:dyDescent="0.25">
      <c r="A76" s="39">
        <v>11</v>
      </c>
      <c r="B76" s="291"/>
      <c r="C76" s="292"/>
      <c r="D76" s="292"/>
      <c r="E76" s="293"/>
      <c r="L76" s="39">
        <v>22</v>
      </c>
      <c r="M76" s="291"/>
      <c r="N76" s="292"/>
      <c r="O76" s="292"/>
      <c r="P76" s="293"/>
      <c r="R76" s="39">
        <v>33</v>
      </c>
      <c r="S76" s="291"/>
      <c r="T76" s="292"/>
      <c r="U76" s="292"/>
      <c r="V76" s="293"/>
      <c r="X76" s="40"/>
      <c r="Y76" s="42" t="s">
        <v>5</v>
      </c>
      <c r="Z76" s="43"/>
      <c r="AA76" s="43"/>
      <c r="AB76" s="315">
        <f>SUM(E66:E76)+SUM(P66:P76)+SUM(AB66:AB75)+SUM(V66:V76)</f>
        <v>0</v>
      </c>
    </row>
    <row r="77" spans="1:28" s="203" customFormat="1" x14ac:dyDescent="0.2">
      <c r="B77" s="208"/>
      <c r="C77" s="209"/>
      <c r="D77" s="209"/>
      <c r="E77" s="204"/>
      <c r="M77" s="208"/>
      <c r="N77" s="209"/>
      <c r="O77" s="209"/>
      <c r="P77" s="204"/>
      <c r="S77" s="208"/>
      <c r="T77" s="209"/>
      <c r="U77" s="209"/>
      <c r="V77" s="204"/>
      <c r="Y77" s="208"/>
      <c r="Z77" s="209"/>
      <c r="AA77" s="209"/>
      <c r="AB77" s="204"/>
    </row>
    <row r="78" spans="1:28" s="203" customFormat="1" x14ac:dyDescent="0.2">
      <c r="B78" s="208"/>
      <c r="C78" s="209"/>
      <c r="D78" s="209"/>
      <c r="E78" s="204"/>
      <c r="M78" s="208"/>
      <c r="N78" s="209"/>
      <c r="O78" s="209"/>
      <c r="P78" s="204"/>
      <c r="S78" s="208"/>
      <c r="T78" s="209"/>
      <c r="U78" s="209"/>
      <c r="V78" s="204"/>
      <c r="Y78" s="208"/>
      <c r="Z78" s="209"/>
      <c r="AA78" s="209"/>
      <c r="AB78" s="204"/>
    </row>
    <row r="79" spans="1:28" s="203" customFormat="1" x14ac:dyDescent="0.2">
      <c r="B79" s="208"/>
      <c r="C79" s="209"/>
      <c r="D79" s="209"/>
      <c r="E79" s="204"/>
      <c r="M79" s="208"/>
      <c r="N79" s="209"/>
      <c r="O79" s="209"/>
      <c r="P79" s="204"/>
      <c r="S79" s="208"/>
      <c r="T79" s="209"/>
      <c r="U79" s="209"/>
      <c r="V79" s="204"/>
      <c r="Y79" s="208"/>
      <c r="Z79" s="209"/>
      <c r="AA79" s="209"/>
      <c r="AB79" s="204"/>
    </row>
    <row r="80" spans="1:28" s="203" customFormat="1" x14ac:dyDescent="0.2">
      <c r="B80" s="208"/>
      <c r="C80" s="209"/>
      <c r="D80" s="209"/>
      <c r="E80" s="204"/>
      <c r="M80" s="208"/>
      <c r="N80" s="209"/>
      <c r="O80" s="209"/>
      <c r="P80" s="204"/>
      <c r="S80" s="208"/>
      <c r="T80" s="209"/>
      <c r="U80" s="209"/>
      <c r="V80" s="204"/>
      <c r="Y80" s="208"/>
      <c r="Z80" s="209"/>
      <c r="AA80" s="209"/>
      <c r="AB80" s="204"/>
    </row>
    <row r="81" spans="1:28" s="203" customFormat="1" x14ac:dyDescent="0.2">
      <c r="B81" s="208"/>
      <c r="C81" s="209"/>
      <c r="D81" s="209"/>
      <c r="E81" s="204"/>
      <c r="M81" s="208"/>
      <c r="N81" s="209"/>
      <c r="O81" s="209"/>
      <c r="P81" s="204"/>
      <c r="S81" s="208"/>
      <c r="T81" s="209"/>
      <c r="U81" s="209"/>
      <c r="V81" s="204"/>
      <c r="Y81" s="208"/>
      <c r="Z81" s="209"/>
      <c r="AA81" s="209"/>
      <c r="AB81" s="204"/>
    </row>
    <row r="82" spans="1:28" s="203" customFormat="1" x14ac:dyDescent="0.2">
      <c r="B82" s="208"/>
      <c r="C82" s="209"/>
      <c r="D82" s="209"/>
      <c r="E82" s="204"/>
      <c r="M82" s="208"/>
      <c r="N82" s="209"/>
      <c r="O82" s="209"/>
      <c r="P82" s="204"/>
      <c r="S82" s="208"/>
      <c r="T82" s="209"/>
      <c r="U82" s="209"/>
      <c r="V82" s="204"/>
      <c r="Y82" s="208"/>
      <c r="Z82" s="209"/>
      <c r="AA82" s="209"/>
      <c r="AB82" s="204"/>
    </row>
    <row r="83" spans="1:28" s="203" customFormat="1" ht="13.5" thickBot="1" x14ac:dyDescent="0.25">
      <c r="B83" s="208"/>
      <c r="C83" s="209"/>
      <c r="D83" s="209"/>
      <c r="E83" s="204"/>
      <c r="M83" s="208"/>
      <c r="N83" s="209"/>
      <c r="O83" s="209"/>
      <c r="P83" s="204"/>
      <c r="S83" s="208"/>
      <c r="T83" s="209"/>
      <c r="U83" s="209"/>
      <c r="V83" s="204"/>
      <c r="Y83" s="208"/>
      <c r="Z83" s="209"/>
      <c r="AA83" s="209"/>
      <c r="AB83" s="204"/>
    </row>
    <row r="84" spans="1:28" s="203" customFormat="1" ht="12.75" customHeight="1" x14ac:dyDescent="0.2">
      <c r="A84" s="33">
        <v>2</v>
      </c>
      <c r="B84" s="34"/>
      <c r="C84" s="458" t="s">
        <v>181</v>
      </c>
      <c r="D84" s="458" t="s">
        <v>41</v>
      </c>
      <c r="E84" s="460" t="s">
        <v>21</v>
      </c>
      <c r="L84" s="33">
        <v>2</v>
      </c>
      <c r="M84" s="34"/>
      <c r="N84" s="458" t="s">
        <v>181</v>
      </c>
      <c r="O84" s="458" t="s">
        <v>41</v>
      </c>
      <c r="P84" s="460" t="s">
        <v>21</v>
      </c>
      <c r="R84" s="33">
        <v>2</v>
      </c>
      <c r="S84" s="34"/>
      <c r="T84" s="458" t="s">
        <v>181</v>
      </c>
      <c r="U84" s="458" t="s">
        <v>41</v>
      </c>
      <c r="V84" s="460" t="s">
        <v>21</v>
      </c>
      <c r="X84" s="33">
        <v>2</v>
      </c>
      <c r="Y84" s="34"/>
      <c r="Z84" s="458" t="s">
        <v>181</v>
      </c>
      <c r="AA84" s="458" t="s">
        <v>41</v>
      </c>
      <c r="AB84" s="460" t="s">
        <v>21</v>
      </c>
    </row>
    <row r="85" spans="1:28" s="203" customFormat="1" ht="51" x14ac:dyDescent="0.2">
      <c r="A85" s="35" t="s">
        <v>9</v>
      </c>
      <c r="B85" s="64" t="str">
        <f>+" אסמכתא " &amp; B4 &amp;"         חזרה לטבלה "</f>
        <v xml:space="preserve"> אסמכתא          חזרה לטבלה </v>
      </c>
      <c r="C85" s="459"/>
      <c r="D85" s="459"/>
      <c r="E85" s="461"/>
      <c r="L85" s="35" t="s">
        <v>27</v>
      </c>
      <c r="M85" s="64" t="str">
        <f>+" אסמכתא " &amp; $B4 &amp;"         חזרה לטבלה "</f>
        <v xml:space="preserve"> אסמכתא          חזרה לטבלה </v>
      </c>
      <c r="N85" s="459"/>
      <c r="O85" s="459"/>
      <c r="P85" s="461"/>
      <c r="R85" s="35" t="s">
        <v>27</v>
      </c>
      <c r="S85" s="64" t="str">
        <f>+" אסמכתא " &amp; B4 &amp;"         חזרה לטבלה "</f>
        <v xml:space="preserve"> אסמכתא          חזרה לטבלה </v>
      </c>
      <c r="T85" s="459"/>
      <c r="U85" s="459"/>
      <c r="V85" s="461"/>
      <c r="X85" s="35" t="s">
        <v>27</v>
      </c>
      <c r="Y85" s="64" t="str">
        <f>+" אסמכתא " &amp; B4 &amp;"         חזרה לטבלה "</f>
        <v xml:space="preserve"> אסמכתא          חזרה לטבלה </v>
      </c>
      <c r="Z85" s="459"/>
      <c r="AA85" s="459"/>
      <c r="AB85" s="461"/>
    </row>
    <row r="86" spans="1:28" s="203" customFormat="1" x14ac:dyDescent="0.2">
      <c r="A86" s="39">
        <v>1</v>
      </c>
      <c r="B86" s="291"/>
      <c r="C86" s="292"/>
      <c r="D86" s="292"/>
      <c r="E86" s="293"/>
      <c r="L86" s="39">
        <v>12</v>
      </c>
      <c r="M86" s="291"/>
      <c r="N86" s="292"/>
      <c r="O86" s="292"/>
      <c r="P86" s="293"/>
      <c r="R86" s="39">
        <v>23</v>
      </c>
      <c r="S86" s="291"/>
      <c r="T86" s="292"/>
      <c r="U86" s="292"/>
      <c r="V86" s="293"/>
      <c r="X86" s="39">
        <v>34</v>
      </c>
      <c r="Y86" s="291"/>
      <c r="Z86" s="292"/>
      <c r="AA86" s="292"/>
      <c r="AB86" s="293"/>
    </row>
    <row r="87" spans="1:28" s="203" customFormat="1" x14ac:dyDescent="0.2">
      <c r="A87" s="39">
        <v>2</v>
      </c>
      <c r="B87" s="291"/>
      <c r="C87" s="292"/>
      <c r="D87" s="292"/>
      <c r="E87" s="293"/>
      <c r="L87" s="39">
        <v>13</v>
      </c>
      <c r="M87" s="291"/>
      <c r="N87" s="292"/>
      <c r="O87" s="292"/>
      <c r="P87" s="293"/>
      <c r="R87" s="39">
        <v>24</v>
      </c>
      <c r="S87" s="291"/>
      <c r="T87" s="292"/>
      <c r="U87" s="292"/>
      <c r="V87" s="293"/>
      <c r="X87" s="39">
        <v>35</v>
      </c>
      <c r="Y87" s="291"/>
      <c r="Z87" s="292"/>
      <c r="AA87" s="292"/>
      <c r="AB87" s="293"/>
    </row>
    <row r="88" spans="1:28" s="203" customFormat="1" x14ac:dyDescent="0.2">
      <c r="A88" s="39">
        <v>3</v>
      </c>
      <c r="B88" s="291"/>
      <c r="C88" s="292"/>
      <c r="D88" s="292"/>
      <c r="E88" s="293"/>
      <c r="L88" s="39">
        <v>14</v>
      </c>
      <c r="M88" s="291"/>
      <c r="N88" s="292"/>
      <c r="O88" s="292"/>
      <c r="P88" s="293"/>
      <c r="R88" s="39">
        <v>25</v>
      </c>
      <c r="S88" s="291"/>
      <c r="T88" s="292"/>
      <c r="U88" s="292"/>
      <c r="V88" s="293"/>
      <c r="X88" s="39">
        <v>36</v>
      </c>
      <c r="Y88" s="291"/>
      <c r="Z88" s="292"/>
      <c r="AA88" s="292"/>
      <c r="AB88" s="293"/>
    </row>
    <row r="89" spans="1:28" s="203" customFormat="1" x14ac:dyDescent="0.2">
      <c r="A89" s="39">
        <v>4</v>
      </c>
      <c r="B89" s="291"/>
      <c r="C89" s="292"/>
      <c r="D89" s="292"/>
      <c r="E89" s="293"/>
      <c r="L89" s="39">
        <v>15</v>
      </c>
      <c r="M89" s="291"/>
      <c r="N89" s="292"/>
      <c r="O89" s="292"/>
      <c r="P89" s="293"/>
      <c r="R89" s="39">
        <v>26</v>
      </c>
      <c r="S89" s="291"/>
      <c r="T89" s="292"/>
      <c r="U89" s="292"/>
      <c r="V89" s="293"/>
      <c r="X89" s="39">
        <v>37</v>
      </c>
      <c r="Y89" s="291"/>
      <c r="Z89" s="292"/>
      <c r="AA89" s="292"/>
      <c r="AB89" s="293"/>
    </row>
    <row r="90" spans="1:28" s="203" customFormat="1" x14ac:dyDescent="0.2">
      <c r="A90" s="39">
        <v>5</v>
      </c>
      <c r="B90" s="291"/>
      <c r="C90" s="292"/>
      <c r="D90" s="292"/>
      <c r="E90" s="293"/>
      <c r="L90" s="39">
        <v>16</v>
      </c>
      <c r="M90" s="291"/>
      <c r="N90" s="292"/>
      <c r="O90" s="292"/>
      <c r="P90" s="293"/>
      <c r="R90" s="39">
        <v>27</v>
      </c>
      <c r="S90" s="291"/>
      <c r="T90" s="292"/>
      <c r="U90" s="292"/>
      <c r="V90" s="293"/>
      <c r="X90" s="39">
        <v>38</v>
      </c>
      <c r="Y90" s="291"/>
      <c r="Z90" s="292"/>
      <c r="AA90" s="292"/>
      <c r="AB90" s="293"/>
    </row>
    <row r="91" spans="1:28" s="203" customFormat="1" x14ac:dyDescent="0.2">
      <c r="A91" s="39">
        <v>6</v>
      </c>
      <c r="B91" s="291"/>
      <c r="C91" s="292"/>
      <c r="D91" s="292"/>
      <c r="E91" s="293"/>
      <c r="L91" s="39">
        <v>17</v>
      </c>
      <c r="M91" s="291"/>
      <c r="N91" s="292"/>
      <c r="O91" s="292"/>
      <c r="P91" s="293"/>
      <c r="R91" s="39">
        <v>28</v>
      </c>
      <c r="S91" s="291"/>
      <c r="T91" s="292"/>
      <c r="U91" s="292"/>
      <c r="V91" s="293"/>
      <c r="X91" s="39">
        <v>39</v>
      </c>
      <c r="Y91" s="291"/>
      <c r="Z91" s="292"/>
      <c r="AA91" s="292"/>
      <c r="AB91" s="293"/>
    </row>
    <row r="92" spans="1:28" s="203" customFormat="1" x14ac:dyDescent="0.2">
      <c r="A92" s="39">
        <v>7</v>
      </c>
      <c r="B92" s="291"/>
      <c r="C92" s="292"/>
      <c r="D92" s="292"/>
      <c r="E92" s="293"/>
      <c r="L92" s="39">
        <v>18</v>
      </c>
      <c r="M92" s="291"/>
      <c r="N92" s="292"/>
      <c r="O92" s="292"/>
      <c r="P92" s="293"/>
      <c r="R92" s="39">
        <v>29</v>
      </c>
      <c r="S92" s="291"/>
      <c r="T92" s="292"/>
      <c r="U92" s="292"/>
      <c r="V92" s="293"/>
      <c r="X92" s="39">
        <v>40</v>
      </c>
      <c r="Y92" s="291"/>
      <c r="Z92" s="292"/>
      <c r="AA92" s="292"/>
      <c r="AB92" s="293"/>
    </row>
    <row r="93" spans="1:28" s="203" customFormat="1" x14ac:dyDescent="0.2">
      <c r="A93" s="39">
        <v>8</v>
      </c>
      <c r="B93" s="291"/>
      <c r="C93" s="292"/>
      <c r="D93" s="292"/>
      <c r="E93" s="293"/>
      <c r="L93" s="39">
        <v>19</v>
      </c>
      <c r="M93" s="291"/>
      <c r="N93" s="292"/>
      <c r="O93" s="292"/>
      <c r="P93" s="293"/>
      <c r="R93" s="39">
        <v>30</v>
      </c>
      <c r="S93" s="291"/>
      <c r="T93" s="292"/>
      <c r="U93" s="292"/>
      <c r="V93" s="293"/>
      <c r="X93" s="39">
        <v>41</v>
      </c>
      <c r="Y93" s="291"/>
      <c r="Z93" s="292"/>
      <c r="AA93" s="292"/>
      <c r="AB93" s="293"/>
    </row>
    <row r="94" spans="1:28" s="203" customFormat="1" x14ac:dyDescent="0.2">
      <c r="A94" s="39">
        <v>9</v>
      </c>
      <c r="B94" s="291"/>
      <c r="C94" s="292"/>
      <c r="D94" s="292"/>
      <c r="E94" s="293"/>
      <c r="L94" s="39">
        <v>20</v>
      </c>
      <c r="M94" s="291"/>
      <c r="N94" s="292"/>
      <c r="O94" s="292"/>
      <c r="P94" s="293"/>
      <c r="R94" s="39">
        <v>31</v>
      </c>
      <c r="S94" s="291"/>
      <c r="T94" s="292"/>
      <c r="U94" s="292"/>
      <c r="V94" s="293"/>
      <c r="X94" s="39">
        <v>42</v>
      </c>
      <c r="Y94" s="291"/>
      <c r="Z94" s="292"/>
      <c r="AA94" s="292"/>
      <c r="AB94" s="293"/>
    </row>
    <row r="95" spans="1:28" s="203" customFormat="1" x14ac:dyDescent="0.2">
      <c r="A95" s="39">
        <v>10</v>
      </c>
      <c r="B95" s="291"/>
      <c r="C95" s="292"/>
      <c r="D95" s="292"/>
      <c r="E95" s="293"/>
      <c r="L95" s="39">
        <v>21</v>
      </c>
      <c r="M95" s="291"/>
      <c r="N95" s="292"/>
      <c r="O95" s="292"/>
      <c r="P95" s="293"/>
      <c r="R95" s="39">
        <v>32</v>
      </c>
      <c r="S95" s="291"/>
      <c r="T95" s="292"/>
      <c r="U95" s="292"/>
      <c r="V95" s="293"/>
      <c r="X95" s="39">
        <v>43</v>
      </c>
      <c r="Y95" s="291"/>
      <c r="Z95" s="292"/>
      <c r="AA95" s="292"/>
      <c r="AB95" s="293"/>
    </row>
    <row r="96" spans="1:28" s="203" customFormat="1" ht="13.5" thickBot="1" x14ac:dyDescent="0.25">
      <c r="A96" s="39">
        <v>11</v>
      </c>
      <c r="B96" s="291"/>
      <c r="C96" s="292"/>
      <c r="D96" s="292"/>
      <c r="E96" s="293"/>
      <c r="L96" s="39">
        <v>22</v>
      </c>
      <c r="M96" s="291"/>
      <c r="N96" s="292"/>
      <c r="O96" s="292"/>
      <c r="P96" s="293"/>
      <c r="R96" s="39">
        <v>33</v>
      </c>
      <c r="S96" s="291"/>
      <c r="T96" s="292"/>
      <c r="U96" s="292"/>
      <c r="V96" s="293"/>
      <c r="X96" s="40"/>
      <c r="Y96" s="42" t="s">
        <v>5</v>
      </c>
      <c r="Z96" s="43"/>
      <c r="AA96" s="43"/>
      <c r="AB96" s="315">
        <f>SUM(E86:E96)+SUM(P86:P96)+SUM(AB86:AB95)+SUM(V86:V96)</f>
        <v>0</v>
      </c>
    </row>
    <row r="97" spans="1:28" s="203" customFormat="1" x14ac:dyDescent="0.2">
      <c r="B97" s="208"/>
      <c r="C97" s="209"/>
      <c r="D97" s="209"/>
      <c r="E97" s="204"/>
      <c r="M97" s="208"/>
      <c r="N97" s="209"/>
      <c r="O97" s="209"/>
      <c r="P97" s="204"/>
      <c r="S97" s="208"/>
      <c r="T97" s="209"/>
      <c r="U97" s="209"/>
      <c r="V97" s="204"/>
      <c r="Y97" s="208"/>
      <c r="Z97" s="209"/>
      <c r="AA97" s="209"/>
      <c r="AB97" s="204"/>
    </row>
    <row r="98" spans="1:28" s="203" customFormat="1" x14ac:dyDescent="0.2">
      <c r="B98" s="208"/>
      <c r="C98" s="209"/>
      <c r="D98" s="209"/>
      <c r="E98" s="204"/>
      <c r="M98" s="208"/>
      <c r="N98" s="209"/>
      <c r="O98" s="209"/>
      <c r="P98" s="204"/>
      <c r="S98" s="208"/>
      <c r="T98" s="209"/>
      <c r="U98" s="209"/>
      <c r="V98" s="204"/>
      <c r="Y98" s="208"/>
      <c r="Z98" s="209"/>
      <c r="AA98" s="209"/>
      <c r="AB98" s="204"/>
    </row>
    <row r="99" spans="1:28" s="203" customFormat="1" x14ac:dyDescent="0.2">
      <c r="B99" s="208"/>
      <c r="C99" s="209"/>
      <c r="D99" s="209"/>
      <c r="E99" s="204"/>
      <c r="M99" s="208"/>
      <c r="N99" s="209"/>
      <c r="O99" s="209"/>
      <c r="P99" s="204"/>
      <c r="S99" s="208"/>
      <c r="T99" s="209"/>
      <c r="U99" s="209"/>
      <c r="V99" s="204"/>
      <c r="Y99" s="208"/>
      <c r="Z99" s="209"/>
      <c r="AA99" s="209"/>
      <c r="AB99" s="204"/>
    </row>
    <row r="100" spans="1:28" s="203" customFormat="1" x14ac:dyDescent="0.2">
      <c r="B100" s="208"/>
      <c r="C100" s="209"/>
      <c r="D100" s="209"/>
      <c r="E100" s="204"/>
      <c r="M100" s="208"/>
      <c r="N100" s="209"/>
      <c r="O100" s="209"/>
      <c r="P100" s="204"/>
      <c r="S100" s="208"/>
      <c r="T100" s="209"/>
      <c r="U100" s="209"/>
      <c r="V100" s="204"/>
      <c r="Y100" s="208"/>
      <c r="Z100" s="209"/>
      <c r="AA100" s="209"/>
      <c r="AB100" s="204"/>
    </row>
    <row r="101" spans="1:28" s="203" customFormat="1" x14ac:dyDescent="0.2">
      <c r="B101" s="208"/>
      <c r="C101" s="209"/>
      <c r="D101" s="209"/>
      <c r="E101" s="204"/>
      <c r="M101" s="208"/>
      <c r="N101" s="209"/>
      <c r="O101" s="209"/>
      <c r="P101" s="204"/>
      <c r="S101" s="208"/>
      <c r="T101" s="209"/>
      <c r="U101" s="209"/>
      <c r="V101" s="204"/>
      <c r="Y101" s="208"/>
      <c r="Z101" s="209"/>
      <c r="AA101" s="209"/>
      <c r="AB101" s="204"/>
    </row>
    <row r="102" spans="1:28" s="203" customFormat="1" x14ac:dyDescent="0.2">
      <c r="B102" s="208"/>
      <c r="C102" s="209"/>
      <c r="D102" s="209"/>
      <c r="E102" s="204"/>
      <c r="M102" s="208"/>
      <c r="N102" s="209"/>
      <c r="O102" s="209"/>
      <c r="P102" s="204"/>
      <c r="S102" s="208"/>
      <c r="T102" s="209"/>
      <c r="U102" s="209"/>
      <c r="V102" s="204"/>
      <c r="Y102" s="208"/>
      <c r="Z102" s="209"/>
      <c r="AA102" s="209"/>
      <c r="AB102" s="204"/>
    </row>
    <row r="103" spans="1:28" s="203" customFormat="1" ht="13.5" thickBot="1" x14ac:dyDescent="0.25">
      <c r="B103" s="208"/>
      <c r="C103" s="209"/>
      <c r="D103" s="209"/>
      <c r="E103" s="204"/>
      <c r="M103" s="208"/>
      <c r="N103" s="209"/>
      <c r="O103" s="209"/>
      <c r="P103" s="204"/>
      <c r="S103" s="208"/>
      <c r="T103" s="209"/>
      <c r="U103" s="209"/>
      <c r="V103" s="204"/>
      <c r="Y103" s="208"/>
      <c r="Z103" s="209"/>
      <c r="AA103" s="209"/>
      <c r="AB103" s="204"/>
    </row>
    <row r="104" spans="1:28" s="203" customFormat="1" ht="12.75" customHeight="1" x14ac:dyDescent="0.2">
      <c r="A104" s="33">
        <v>3</v>
      </c>
      <c r="B104" s="34"/>
      <c r="C104" s="458" t="s">
        <v>181</v>
      </c>
      <c r="D104" s="458" t="s">
        <v>41</v>
      </c>
      <c r="E104" s="460" t="s">
        <v>21</v>
      </c>
      <c r="L104" s="33">
        <v>3</v>
      </c>
      <c r="M104" s="34"/>
      <c r="N104" s="458" t="s">
        <v>181</v>
      </c>
      <c r="O104" s="458" t="s">
        <v>41</v>
      </c>
      <c r="P104" s="460" t="s">
        <v>21</v>
      </c>
      <c r="R104" s="33">
        <v>3</v>
      </c>
      <c r="S104" s="34"/>
      <c r="T104" s="458" t="s">
        <v>181</v>
      </c>
      <c r="U104" s="458" t="s">
        <v>41</v>
      </c>
      <c r="V104" s="460" t="s">
        <v>21</v>
      </c>
      <c r="X104" s="33">
        <v>3</v>
      </c>
      <c r="Y104" s="34"/>
      <c r="Z104" s="458" t="s">
        <v>181</v>
      </c>
      <c r="AA104" s="458" t="s">
        <v>41</v>
      </c>
      <c r="AB104" s="460" t="s">
        <v>21</v>
      </c>
    </row>
    <row r="105" spans="1:28" s="203" customFormat="1" ht="51" x14ac:dyDescent="0.2">
      <c r="A105" s="35" t="s">
        <v>9</v>
      </c>
      <c r="B105" s="64" t="str">
        <f>+" אסמכתא " &amp; B5 &amp;"         חזרה לטבלה "</f>
        <v xml:space="preserve"> אסמכתא          חזרה לטבלה </v>
      </c>
      <c r="C105" s="459"/>
      <c r="D105" s="459"/>
      <c r="E105" s="461"/>
      <c r="L105" s="35" t="s">
        <v>27</v>
      </c>
      <c r="M105" s="64" t="str">
        <f>+" אסמכתא " &amp; B5 &amp;"         חזרה לטבלה "</f>
        <v xml:space="preserve"> אסמכתא          חזרה לטבלה </v>
      </c>
      <c r="N105" s="459"/>
      <c r="O105" s="459"/>
      <c r="P105" s="461"/>
      <c r="R105" s="35" t="s">
        <v>27</v>
      </c>
      <c r="S105" s="64" t="str">
        <f>+" אסמכתא " &amp; B5 &amp;"         חזרה לטבלה "</f>
        <v xml:space="preserve"> אסמכתא          חזרה לטבלה </v>
      </c>
      <c r="T105" s="459"/>
      <c r="U105" s="459"/>
      <c r="V105" s="461"/>
      <c r="X105" s="35" t="s">
        <v>27</v>
      </c>
      <c r="Y105" s="64" t="str">
        <f>+" אסמכתא " &amp; B5 &amp;"         חזרה לטבלה "</f>
        <v xml:space="preserve"> אסמכתא          חזרה לטבלה </v>
      </c>
      <c r="Z105" s="459"/>
      <c r="AA105" s="459"/>
      <c r="AB105" s="461"/>
    </row>
    <row r="106" spans="1:28" s="203" customFormat="1" x14ac:dyDescent="0.2">
      <c r="A106" s="39">
        <v>1</v>
      </c>
      <c r="B106" s="291"/>
      <c r="C106" s="292"/>
      <c r="D106" s="292"/>
      <c r="E106" s="293"/>
      <c r="L106" s="39">
        <v>12</v>
      </c>
      <c r="M106" s="291"/>
      <c r="N106" s="292"/>
      <c r="O106" s="292"/>
      <c r="P106" s="293"/>
      <c r="R106" s="39">
        <v>23</v>
      </c>
      <c r="S106" s="291"/>
      <c r="T106" s="292"/>
      <c r="U106" s="292"/>
      <c r="V106" s="293"/>
      <c r="X106" s="39">
        <v>34</v>
      </c>
      <c r="Y106" s="291"/>
      <c r="Z106" s="292"/>
      <c r="AA106" s="292"/>
      <c r="AB106" s="293"/>
    </row>
    <row r="107" spans="1:28" s="203" customFormat="1" x14ac:dyDescent="0.2">
      <c r="A107" s="39">
        <v>2</v>
      </c>
      <c r="B107" s="291"/>
      <c r="C107" s="292"/>
      <c r="D107" s="292"/>
      <c r="E107" s="293"/>
      <c r="L107" s="39">
        <v>13</v>
      </c>
      <c r="M107" s="291"/>
      <c r="N107" s="292"/>
      <c r="O107" s="292"/>
      <c r="P107" s="293"/>
      <c r="R107" s="39">
        <v>24</v>
      </c>
      <c r="S107" s="291"/>
      <c r="T107" s="292"/>
      <c r="U107" s="292"/>
      <c r="V107" s="293"/>
      <c r="X107" s="39">
        <v>35</v>
      </c>
      <c r="Y107" s="291"/>
      <c r="Z107" s="292"/>
      <c r="AA107" s="292"/>
      <c r="AB107" s="293"/>
    </row>
    <row r="108" spans="1:28" s="203" customFormat="1" x14ac:dyDescent="0.2">
      <c r="A108" s="39">
        <v>3</v>
      </c>
      <c r="B108" s="291"/>
      <c r="C108" s="292"/>
      <c r="D108" s="292"/>
      <c r="E108" s="293"/>
      <c r="L108" s="39">
        <v>14</v>
      </c>
      <c r="M108" s="291"/>
      <c r="N108" s="292"/>
      <c r="O108" s="292"/>
      <c r="P108" s="293"/>
      <c r="R108" s="39">
        <v>25</v>
      </c>
      <c r="S108" s="291"/>
      <c r="T108" s="292"/>
      <c r="U108" s="292"/>
      <c r="V108" s="293"/>
      <c r="X108" s="39">
        <v>36</v>
      </c>
      <c r="Y108" s="291"/>
      <c r="Z108" s="292"/>
      <c r="AA108" s="292"/>
      <c r="AB108" s="293"/>
    </row>
    <row r="109" spans="1:28" s="203" customFormat="1" x14ac:dyDescent="0.2">
      <c r="A109" s="39">
        <v>4</v>
      </c>
      <c r="B109" s="291"/>
      <c r="C109" s="292"/>
      <c r="D109" s="292"/>
      <c r="E109" s="293"/>
      <c r="L109" s="39">
        <v>15</v>
      </c>
      <c r="M109" s="291"/>
      <c r="N109" s="292"/>
      <c r="O109" s="292"/>
      <c r="P109" s="293"/>
      <c r="R109" s="39">
        <v>26</v>
      </c>
      <c r="S109" s="291"/>
      <c r="T109" s="292"/>
      <c r="U109" s="292"/>
      <c r="V109" s="293"/>
      <c r="X109" s="39">
        <v>37</v>
      </c>
      <c r="Y109" s="291"/>
      <c r="Z109" s="292"/>
      <c r="AA109" s="292"/>
      <c r="AB109" s="293"/>
    </row>
    <row r="110" spans="1:28" s="203" customFormat="1" x14ac:dyDescent="0.2">
      <c r="A110" s="39">
        <v>5</v>
      </c>
      <c r="B110" s="291"/>
      <c r="C110" s="292"/>
      <c r="D110" s="292"/>
      <c r="E110" s="293"/>
      <c r="L110" s="39">
        <v>16</v>
      </c>
      <c r="M110" s="291"/>
      <c r="N110" s="292"/>
      <c r="O110" s="292"/>
      <c r="P110" s="293"/>
      <c r="R110" s="39">
        <v>27</v>
      </c>
      <c r="S110" s="291"/>
      <c r="T110" s="292"/>
      <c r="U110" s="292"/>
      <c r="V110" s="293"/>
      <c r="X110" s="39">
        <v>38</v>
      </c>
      <c r="Y110" s="291"/>
      <c r="Z110" s="292"/>
      <c r="AA110" s="292"/>
      <c r="AB110" s="293"/>
    </row>
    <row r="111" spans="1:28" s="203" customFormat="1" x14ac:dyDescent="0.2">
      <c r="A111" s="39">
        <v>6</v>
      </c>
      <c r="B111" s="291"/>
      <c r="C111" s="292"/>
      <c r="D111" s="292"/>
      <c r="E111" s="293"/>
      <c r="L111" s="39">
        <v>17</v>
      </c>
      <c r="M111" s="291"/>
      <c r="N111" s="292"/>
      <c r="O111" s="292"/>
      <c r="P111" s="293"/>
      <c r="R111" s="39">
        <v>28</v>
      </c>
      <c r="S111" s="291"/>
      <c r="T111" s="292"/>
      <c r="U111" s="292"/>
      <c r="V111" s="293"/>
      <c r="X111" s="39">
        <v>39</v>
      </c>
      <c r="Y111" s="291"/>
      <c r="Z111" s="292"/>
      <c r="AA111" s="292"/>
      <c r="AB111" s="293"/>
    </row>
    <row r="112" spans="1:28" s="203" customFormat="1" x14ac:dyDescent="0.2">
      <c r="A112" s="39">
        <v>7</v>
      </c>
      <c r="B112" s="291"/>
      <c r="C112" s="292"/>
      <c r="D112" s="292"/>
      <c r="E112" s="293"/>
      <c r="L112" s="39">
        <v>18</v>
      </c>
      <c r="M112" s="291"/>
      <c r="N112" s="292"/>
      <c r="O112" s="292"/>
      <c r="P112" s="293"/>
      <c r="R112" s="39">
        <v>29</v>
      </c>
      <c r="S112" s="291"/>
      <c r="T112" s="292"/>
      <c r="U112" s="292"/>
      <c r="V112" s="293"/>
      <c r="X112" s="39">
        <v>40</v>
      </c>
      <c r="Y112" s="291"/>
      <c r="Z112" s="292"/>
      <c r="AA112" s="292"/>
      <c r="AB112" s="293"/>
    </row>
    <row r="113" spans="1:28" s="203" customFormat="1" x14ac:dyDescent="0.2">
      <c r="A113" s="39">
        <v>8</v>
      </c>
      <c r="B113" s="291"/>
      <c r="C113" s="292"/>
      <c r="D113" s="292"/>
      <c r="E113" s="293"/>
      <c r="L113" s="39">
        <v>19</v>
      </c>
      <c r="M113" s="291"/>
      <c r="N113" s="292"/>
      <c r="O113" s="292"/>
      <c r="P113" s="293"/>
      <c r="R113" s="39">
        <v>30</v>
      </c>
      <c r="S113" s="291"/>
      <c r="T113" s="292"/>
      <c r="U113" s="292"/>
      <c r="V113" s="293"/>
      <c r="X113" s="39">
        <v>41</v>
      </c>
      <c r="Y113" s="291"/>
      <c r="Z113" s="292"/>
      <c r="AA113" s="292"/>
      <c r="AB113" s="293"/>
    </row>
    <row r="114" spans="1:28" s="203" customFormat="1" x14ac:dyDescent="0.2">
      <c r="A114" s="39">
        <v>9</v>
      </c>
      <c r="B114" s="291"/>
      <c r="C114" s="292"/>
      <c r="D114" s="292"/>
      <c r="E114" s="293"/>
      <c r="L114" s="39">
        <v>20</v>
      </c>
      <c r="M114" s="291"/>
      <c r="N114" s="292"/>
      <c r="O114" s="292"/>
      <c r="P114" s="293"/>
      <c r="R114" s="39">
        <v>31</v>
      </c>
      <c r="S114" s="291"/>
      <c r="T114" s="292"/>
      <c r="U114" s="292"/>
      <c r="V114" s="293"/>
      <c r="X114" s="39">
        <v>42</v>
      </c>
      <c r="Y114" s="291"/>
      <c r="Z114" s="292"/>
      <c r="AA114" s="292"/>
      <c r="AB114" s="293"/>
    </row>
    <row r="115" spans="1:28" s="203" customFormat="1" x14ac:dyDescent="0.2">
      <c r="A115" s="39">
        <v>10</v>
      </c>
      <c r="B115" s="291"/>
      <c r="C115" s="292"/>
      <c r="D115" s="292"/>
      <c r="E115" s="293"/>
      <c r="L115" s="39">
        <v>21</v>
      </c>
      <c r="M115" s="291"/>
      <c r="N115" s="292"/>
      <c r="O115" s="292"/>
      <c r="P115" s="293"/>
      <c r="R115" s="39">
        <v>32</v>
      </c>
      <c r="S115" s="291"/>
      <c r="T115" s="292"/>
      <c r="U115" s="292"/>
      <c r="V115" s="293"/>
      <c r="X115" s="39">
        <v>43</v>
      </c>
      <c r="Y115" s="291"/>
      <c r="Z115" s="292"/>
      <c r="AA115" s="292"/>
      <c r="AB115" s="293"/>
    </row>
    <row r="116" spans="1:28" s="203" customFormat="1" ht="13.5" thickBot="1" x14ac:dyDescent="0.25">
      <c r="A116" s="39">
        <v>11</v>
      </c>
      <c r="B116" s="291"/>
      <c r="C116" s="292"/>
      <c r="D116" s="292"/>
      <c r="E116" s="293"/>
      <c r="L116" s="39">
        <v>22</v>
      </c>
      <c r="M116" s="291"/>
      <c r="N116" s="292"/>
      <c r="O116" s="292"/>
      <c r="P116" s="293"/>
      <c r="R116" s="39">
        <v>33</v>
      </c>
      <c r="S116" s="291"/>
      <c r="T116" s="292"/>
      <c r="U116" s="292"/>
      <c r="V116" s="293"/>
      <c r="X116" s="40"/>
      <c r="Y116" s="42" t="s">
        <v>5</v>
      </c>
      <c r="Z116" s="43"/>
      <c r="AA116" s="43"/>
      <c r="AB116" s="315">
        <f>SUM(E106:E116)+SUM(P106:P116)+SUM(AB106:AB115)+SUM(V106:V116)</f>
        <v>0</v>
      </c>
    </row>
    <row r="117" spans="1:28" s="203" customFormat="1" x14ac:dyDescent="0.2">
      <c r="B117" s="208"/>
      <c r="C117" s="209"/>
      <c r="D117" s="209"/>
      <c r="E117" s="204"/>
      <c r="M117" s="208"/>
      <c r="N117" s="209"/>
      <c r="O117" s="209"/>
      <c r="P117" s="204"/>
      <c r="S117" s="208"/>
      <c r="T117" s="209"/>
      <c r="U117" s="209"/>
      <c r="V117" s="204"/>
      <c r="Y117" s="208"/>
      <c r="Z117" s="209"/>
      <c r="AA117" s="209"/>
      <c r="AB117" s="204"/>
    </row>
    <row r="118" spans="1:28" s="203" customFormat="1" x14ac:dyDescent="0.2">
      <c r="B118" s="208"/>
      <c r="C118" s="209"/>
      <c r="D118" s="209"/>
      <c r="E118" s="204"/>
      <c r="M118" s="208"/>
      <c r="N118" s="209"/>
      <c r="O118" s="209"/>
      <c r="P118" s="204"/>
      <c r="S118" s="208"/>
      <c r="T118" s="209"/>
      <c r="U118" s="209"/>
      <c r="V118" s="204"/>
      <c r="Y118" s="208"/>
      <c r="Z118" s="209"/>
      <c r="AA118" s="209"/>
      <c r="AB118" s="204"/>
    </row>
    <row r="119" spans="1:28" s="203" customFormat="1" x14ac:dyDescent="0.2">
      <c r="B119" s="208"/>
      <c r="C119" s="209"/>
      <c r="D119" s="209"/>
      <c r="E119" s="204"/>
      <c r="M119" s="208"/>
      <c r="N119" s="209"/>
      <c r="O119" s="209"/>
      <c r="P119" s="204"/>
      <c r="S119" s="208"/>
      <c r="T119" s="209"/>
      <c r="U119" s="209"/>
      <c r="V119" s="204"/>
      <c r="Y119" s="208"/>
      <c r="Z119" s="209"/>
      <c r="AA119" s="209"/>
      <c r="AB119" s="204"/>
    </row>
    <row r="120" spans="1:28" s="203" customFormat="1" x14ac:dyDescent="0.2">
      <c r="B120" s="208"/>
      <c r="C120" s="209"/>
      <c r="D120" s="209"/>
      <c r="E120" s="204"/>
      <c r="M120" s="208"/>
      <c r="N120" s="209"/>
      <c r="O120" s="209"/>
      <c r="P120" s="204"/>
      <c r="S120" s="208"/>
      <c r="T120" s="209"/>
      <c r="U120" s="209"/>
      <c r="V120" s="204"/>
      <c r="Y120" s="208"/>
      <c r="Z120" s="209"/>
      <c r="AA120" s="209"/>
      <c r="AB120" s="204"/>
    </row>
    <row r="121" spans="1:28" s="203" customFormat="1" x14ac:dyDescent="0.2">
      <c r="B121" s="208"/>
      <c r="C121" s="209"/>
      <c r="D121" s="209"/>
      <c r="E121" s="204"/>
      <c r="M121" s="208"/>
      <c r="N121" s="209"/>
      <c r="O121" s="209"/>
      <c r="P121" s="204"/>
      <c r="S121" s="208"/>
      <c r="T121" s="209"/>
      <c r="U121" s="209"/>
      <c r="V121" s="204"/>
      <c r="Y121" s="208"/>
      <c r="Z121" s="209"/>
      <c r="AA121" s="209"/>
      <c r="AB121" s="204"/>
    </row>
    <row r="122" spans="1:28" s="203" customFormat="1" x14ac:dyDescent="0.2">
      <c r="B122" s="208"/>
      <c r="C122" s="209"/>
      <c r="D122" s="209"/>
      <c r="E122" s="204"/>
      <c r="M122" s="208"/>
      <c r="N122" s="209"/>
      <c r="O122" s="209"/>
      <c r="P122" s="204"/>
      <c r="S122" s="208"/>
      <c r="T122" s="209"/>
      <c r="U122" s="209"/>
      <c r="V122" s="204"/>
      <c r="Y122" s="208"/>
      <c r="Z122" s="209"/>
      <c r="AA122" s="209"/>
      <c r="AB122" s="204"/>
    </row>
    <row r="123" spans="1:28" s="203" customFormat="1" ht="13.5" thickBot="1" x14ac:dyDescent="0.25">
      <c r="B123" s="208"/>
      <c r="C123" s="209"/>
      <c r="D123" s="209"/>
      <c r="E123" s="204"/>
      <c r="M123" s="208"/>
      <c r="N123" s="209"/>
      <c r="O123" s="209"/>
      <c r="P123" s="204"/>
      <c r="S123" s="208"/>
      <c r="T123" s="209"/>
      <c r="U123" s="209"/>
      <c r="V123" s="204"/>
      <c r="Y123" s="208"/>
      <c r="Z123" s="209"/>
      <c r="AA123" s="209"/>
      <c r="AB123" s="204"/>
    </row>
    <row r="124" spans="1:28" s="203" customFormat="1" ht="12.75" customHeight="1" x14ac:dyDescent="0.2">
      <c r="A124" s="33">
        <v>4</v>
      </c>
      <c r="B124" s="34"/>
      <c r="C124" s="458" t="s">
        <v>181</v>
      </c>
      <c r="D124" s="458" t="s">
        <v>41</v>
      </c>
      <c r="E124" s="460" t="s">
        <v>21</v>
      </c>
      <c r="L124" s="33">
        <v>4</v>
      </c>
      <c r="M124" s="34"/>
      <c r="N124" s="458" t="s">
        <v>181</v>
      </c>
      <c r="O124" s="458" t="s">
        <v>41</v>
      </c>
      <c r="P124" s="460" t="s">
        <v>21</v>
      </c>
      <c r="R124" s="33">
        <v>4</v>
      </c>
      <c r="S124" s="34"/>
      <c r="T124" s="458" t="s">
        <v>181</v>
      </c>
      <c r="U124" s="458" t="s">
        <v>41</v>
      </c>
      <c r="V124" s="460" t="s">
        <v>21</v>
      </c>
      <c r="X124" s="33">
        <v>4</v>
      </c>
      <c r="Y124" s="34"/>
      <c r="Z124" s="458" t="s">
        <v>181</v>
      </c>
      <c r="AA124" s="458" t="s">
        <v>41</v>
      </c>
      <c r="AB124" s="460" t="s">
        <v>21</v>
      </c>
    </row>
    <row r="125" spans="1:28" s="203" customFormat="1" ht="51" x14ac:dyDescent="0.2">
      <c r="A125" s="35" t="s">
        <v>9</v>
      </c>
      <c r="B125" s="64" t="str">
        <f>+" אסמכתא " &amp; B6 &amp;"         חזרה לטבלה "</f>
        <v xml:space="preserve"> אסמכתא          חזרה לטבלה </v>
      </c>
      <c r="C125" s="459"/>
      <c r="D125" s="459"/>
      <c r="E125" s="461"/>
      <c r="L125" s="35" t="s">
        <v>27</v>
      </c>
      <c r="M125" s="64" t="str">
        <f>+" אסמכתא " &amp; B6 &amp;"         חזרה לטבלה "</f>
        <v xml:space="preserve"> אסמכתא          חזרה לטבלה </v>
      </c>
      <c r="N125" s="459"/>
      <c r="O125" s="459"/>
      <c r="P125" s="461"/>
      <c r="R125" s="35" t="s">
        <v>27</v>
      </c>
      <c r="S125" s="64" t="str">
        <f>+" אסמכתא " &amp; B6 &amp;"         חזרה לטבלה "</f>
        <v xml:space="preserve"> אסמכתא          חזרה לטבלה </v>
      </c>
      <c r="T125" s="459"/>
      <c r="U125" s="459"/>
      <c r="V125" s="461"/>
      <c r="X125" s="35" t="s">
        <v>27</v>
      </c>
      <c r="Y125" s="64" t="str">
        <f>+" אסמכתא " &amp; B6 &amp;"         חזרה לטבלה "</f>
        <v xml:space="preserve"> אסמכתא          חזרה לטבלה </v>
      </c>
      <c r="Z125" s="459"/>
      <c r="AA125" s="459"/>
      <c r="AB125" s="461"/>
    </row>
    <row r="126" spans="1:28" s="203" customFormat="1" x14ac:dyDescent="0.2">
      <c r="A126" s="39">
        <v>1</v>
      </c>
      <c r="B126" s="291"/>
      <c r="C126" s="292"/>
      <c r="D126" s="292"/>
      <c r="E126" s="293"/>
      <c r="L126" s="39">
        <v>12</v>
      </c>
      <c r="M126" s="291"/>
      <c r="N126" s="292"/>
      <c r="O126" s="292"/>
      <c r="P126" s="293"/>
      <c r="R126" s="39">
        <v>23</v>
      </c>
      <c r="S126" s="291"/>
      <c r="T126" s="292"/>
      <c r="U126" s="292"/>
      <c r="V126" s="293"/>
      <c r="X126" s="39">
        <v>34</v>
      </c>
      <c r="Y126" s="291"/>
      <c r="Z126" s="292"/>
      <c r="AA126" s="292"/>
      <c r="AB126" s="293"/>
    </row>
    <row r="127" spans="1:28" s="203" customFormat="1" x14ac:dyDescent="0.2">
      <c r="A127" s="39">
        <v>2</v>
      </c>
      <c r="B127" s="291"/>
      <c r="C127" s="292"/>
      <c r="D127" s="292"/>
      <c r="E127" s="293"/>
      <c r="L127" s="39">
        <v>13</v>
      </c>
      <c r="M127" s="291"/>
      <c r="N127" s="292"/>
      <c r="O127" s="292"/>
      <c r="P127" s="293"/>
      <c r="R127" s="39">
        <v>24</v>
      </c>
      <c r="S127" s="291"/>
      <c r="T127" s="292"/>
      <c r="U127" s="292"/>
      <c r="V127" s="293"/>
      <c r="X127" s="39">
        <v>35</v>
      </c>
      <c r="Y127" s="291"/>
      <c r="Z127" s="292"/>
      <c r="AA127" s="292"/>
      <c r="AB127" s="293"/>
    </row>
    <row r="128" spans="1:28" s="203" customFormat="1" x14ac:dyDescent="0.2">
      <c r="A128" s="39">
        <v>3</v>
      </c>
      <c r="B128" s="291"/>
      <c r="C128" s="292"/>
      <c r="D128" s="292"/>
      <c r="E128" s="293"/>
      <c r="L128" s="39">
        <v>14</v>
      </c>
      <c r="M128" s="291"/>
      <c r="N128" s="292"/>
      <c r="O128" s="292"/>
      <c r="P128" s="293"/>
      <c r="R128" s="39">
        <v>25</v>
      </c>
      <c r="S128" s="291"/>
      <c r="T128" s="292"/>
      <c r="U128" s="292"/>
      <c r="V128" s="293"/>
      <c r="X128" s="39">
        <v>36</v>
      </c>
      <c r="Y128" s="291"/>
      <c r="Z128" s="292"/>
      <c r="AA128" s="292"/>
      <c r="AB128" s="293"/>
    </row>
    <row r="129" spans="1:28" s="203" customFormat="1" x14ac:dyDescent="0.2">
      <c r="A129" s="39">
        <v>4</v>
      </c>
      <c r="B129" s="291"/>
      <c r="C129" s="292"/>
      <c r="D129" s="292"/>
      <c r="E129" s="293"/>
      <c r="L129" s="39">
        <v>15</v>
      </c>
      <c r="M129" s="291"/>
      <c r="N129" s="292"/>
      <c r="O129" s="292"/>
      <c r="P129" s="293"/>
      <c r="R129" s="39">
        <v>26</v>
      </c>
      <c r="S129" s="291"/>
      <c r="T129" s="292"/>
      <c r="U129" s="292"/>
      <c r="V129" s="293"/>
      <c r="X129" s="39">
        <v>37</v>
      </c>
      <c r="Y129" s="291"/>
      <c r="Z129" s="292"/>
      <c r="AA129" s="292"/>
      <c r="AB129" s="293"/>
    </row>
    <row r="130" spans="1:28" s="203" customFormat="1" x14ac:dyDescent="0.2">
      <c r="A130" s="39">
        <v>5</v>
      </c>
      <c r="B130" s="291"/>
      <c r="C130" s="292"/>
      <c r="D130" s="292"/>
      <c r="E130" s="293"/>
      <c r="L130" s="39">
        <v>16</v>
      </c>
      <c r="M130" s="291"/>
      <c r="N130" s="292"/>
      <c r="O130" s="292"/>
      <c r="P130" s="293"/>
      <c r="R130" s="39">
        <v>27</v>
      </c>
      <c r="S130" s="291"/>
      <c r="T130" s="292"/>
      <c r="U130" s="292"/>
      <c r="V130" s="293"/>
      <c r="X130" s="39">
        <v>38</v>
      </c>
      <c r="Y130" s="291"/>
      <c r="Z130" s="292"/>
      <c r="AA130" s="292"/>
      <c r="AB130" s="293"/>
    </row>
    <row r="131" spans="1:28" s="203" customFormat="1" x14ac:dyDescent="0.2">
      <c r="A131" s="39">
        <v>6</v>
      </c>
      <c r="B131" s="291"/>
      <c r="C131" s="292"/>
      <c r="D131" s="292"/>
      <c r="E131" s="293"/>
      <c r="L131" s="39">
        <v>17</v>
      </c>
      <c r="M131" s="291"/>
      <c r="N131" s="292"/>
      <c r="O131" s="292"/>
      <c r="P131" s="293"/>
      <c r="R131" s="39">
        <v>28</v>
      </c>
      <c r="S131" s="291"/>
      <c r="T131" s="292"/>
      <c r="U131" s="292"/>
      <c r="V131" s="293"/>
      <c r="X131" s="39">
        <v>39</v>
      </c>
      <c r="Y131" s="291"/>
      <c r="Z131" s="292"/>
      <c r="AA131" s="292"/>
      <c r="AB131" s="293"/>
    </row>
    <row r="132" spans="1:28" s="203" customFormat="1" x14ac:dyDescent="0.2">
      <c r="A132" s="39">
        <v>7</v>
      </c>
      <c r="B132" s="291"/>
      <c r="C132" s="292"/>
      <c r="D132" s="292"/>
      <c r="E132" s="293"/>
      <c r="L132" s="39">
        <v>18</v>
      </c>
      <c r="M132" s="291"/>
      <c r="N132" s="292"/>
      <c r="O132" s="292"/>
      <c r="P132" s="293"/>
      <c r="R132" s="39">
        <v>29</v>
      </c>
      <c r="S132" s="291"/>
      <c r="T132" s="292"/>
      <c r="U132" s="292"/>
      <c r="V132" s="293"/>
      <c r="X132" s="39">
        <v>40</v>
      </c>
      <c r="Y132" s="291"/>
      <c r="Z132" s="292"/>
      <c r="AA132" s="292"/>
      <c r="AB132" s="293"/>
    </row>
    <row r="133" spans="1:28" s="203" customFormat="1" x14ac:dyDescent="0.2">
      <c r="A133" s="39">
        <v>8</v>
      </c>
      <c r="B133" s="291"/>
      <c r="C133" s="292"/>
      <c r="D133" s="292"/>
      <c r="E133" s="293"/>
      <c r="L133" s="39">
        <v>19</v>
      </c>
      <c r="M133" s="291"/>
      <c r="N133" s="292"/>
      <c r="O133" s="292"/>
      <c r="P133" s="293"/>
      <c r="R133" s="39">
        <v>30</v>
      </c>
      <c r="S133" s="291"/>
      <c r="T133" s="292"/>
      <c r="U133" s="292"/>
      <c r="V133" s="293"/>
      <c r="X133" s="39">
        <v>41</v>
      </c>
      <c r="Y133" s="291"/>
      <c r="Z133" s="292"/>
      <c r="AA133" s="292"/>
      <c r="AB133" s="293"/>
    </row>
    <row r="134" spans="1:28" s="203" customFormat="1" x14ac:dyDescent="0.2">
      <c r="A134" s="39">
        <v>9</v>
      </c>
      <c r="B134" s="291"/>
      <c r="C134" s="292"/>
      <c r="D134" s="292"/>
      <c r="E134" s="293"/>
      <c r="L134" s="39">
        <v>20</v>
      </c>
      <c r="M134" s="291"/>
      <c r="N134" s="292"/>
      <c r="O134" s="292"/>
      <c r="P134" s="293"/>
      <c r="R134" s="39">
        <v>31</v>
      </c>
      <c r="S134" s="291"/>
      <c r="T134" s="292"/>
      <c r="U134" s="292"/>
      <c r="V134" s="293"/>
      <c r="X134" s="39">
        <v>42</v>
      </c>
      <c r="Y134" s="291"/>
      <c r="Z134" s="292"/>
      <c r="AA134" s="292"/>
      <c r="AB134" s="293"/>
    </row>
    <row r="135" spans="1:28" s="203" customFormat="1" x14ac:dyDescent="0.2">
      <c r="A135" s="39">
        <v>10</v>
      </c>
      <c r="B135" s="291"/>
      <c r="C135" s="292"/>
      <c r="D135" s="292"/>
      <c r="E135" s="293"/>
      <c r="L135" s="39">
        <v>21</v>
      </c>
      <c r="M135" s="291"/>
      <c r="N135" s="292"/>
      <c r="O135" s="292"/>
      <c r="P135" s="293"/>
      <c r="R135" s="39">
        <v>32</v>
      </c>
      <c r="S135" s="291"/>
      <c r="T135" s="292"/>
      <c r="U135" s="292"/>
      <c r="V135" s="293"/>
      <c r="X135" s="39">
        <v>43</v>
      </c>
      <c r="Y135" s="291"/>
      <c r="Z135" s="292"/>
      <c r="AA135" s="292"/>
      <c r="AB135" s="293"/>
    </row>
    <row r="136" spans="1:28" s="203" customFormat="1" ht="13.5" thickBot="1" x14ac:dyDescent="0.25">
      <c r="A136" s="39">
        <v>11</v>
      </c>
      <c r="B136" s="291"/>
      <c r="C136" s="292"/>
      <c r="D136" s="292"/>
      <c r="E136" s="293"/>
      <c r="L136" s="39">
        <v>22</v>
      </c>
      <c r="M136" s="291"/>
      <c r="N136" s="292"/>
      <c r="O136" s="292"/>
      <c r="P136" s="293"/>
      <c r="R136" s="39">
        <v>33</v>
      </c>
      <c r="S136" s="291"/>
      <c r="T136" s="292"/>
      <c r="U136" s="292"/>
      <c r="V136" s="293"/>
      <c r="X136" s="40"/>
      <c r="Y136" s="42" t="s">
        <v>5</v>
      </c>
      <c r="Z136" s="43"/>
      <c r="AA136" s="43"/>
      <c r="AB136" s="315">
        <f>SUM(E126:E136)+SUM(P126:P136)+SUM(AB126:AB135)+SUM(V126:V136)</f>
        <v>0</v>
      </c>
    </row>
    <row r="137" spans="1:28" s="203" customFormat="1" x14ac:dyDescent="0.2">
      <c r="B137" s="208"/>
      <c r="C137" s="209"/>
      <c r="D137" s="209"/>
      <c r="E137" s="204"/>
      <c r="M137" s="208"/>
      <c r="N137" s="209"/>
      <c r="O137" s="209"/>
      <c r="P137" s="204"/>
      <c r="S137" s="208"/>
      <c r="T137" s="209"/>
      <c r="U137" s="209"/>
      <c r="V137" s="204"/>
      <c r="Y137" s="208"/>
      <c r="Z137" s="209"/>
      <c r="AA137" s="209"/>
      <c r="AB137" s="204"/>
    </row>
    <row r="138" spans="1:28" s="203" customFormat="1" x14ac:dyDescent="0.2">
      <c r="B138" s="208"/>
      <c r="C138" s="209"/>
      <c r="D138" s="209"/>
      <c r="E138" s="204"/>
      <c r="M138" s="208"/>
      <c r="N138" s="209"/>
      <c r="O138" s="209"/>
      <c r="P138" s="204"/>
      <c r="S138" s="208"/>
      <c r="T138" s="209"/>
      <c r="U138" s="209"/>
      <c r="V138" s="204"/>
      <c r="Y138" s="208"/>
      <c r="Z138" s="209"/>
      <c r="AA138" s="209"/>
      <c r="AB138" s="204"/>
    </row>
    <row r="139" spans="1:28" s="203" customFormat="1" x14ac:dyDescent="0.2">
      <c r="B139" s="208"/>
      <c r="C139" s="209"/>
      <c r="D139" s="209"/>
      <c r="E139" s="204"/>
      <c r="M139" s="208"/>
      <c r="N139" s="209"/>
      <c r="O139" s="209"/>
      <c r="P139" s="204"/>
      <c r="S139" s="208"/>
      <c r="T139" s="209"/>
      <c r="U139" s="209"/>
      <c r="V139" s="204"/>
      <c r="Y139" s="208"/>
      <c r="Z139" s="209"/>
      <c r="AA139" s="209"/>
      <c r="AB139" s="204"/>
    </row>
    <row r="140" spans="1:28" s="203" customFormat="1" x14ac:dyDescent="0.2">
      <c r="B140" s="208"/>
      <c r="C140" s="209"/>
      <c r="D140" s="209"/>
      <c r="E140" s="204"/>
      <c r="M140" s="208"/>
      <c r="N140" s="209"/>
      <c r="O140" s="209"/>
      <c r="P140" s="204"/>
      <c r="S140" s="208"/>
      <c r="T140" s="209"/>
      <c r="U140" s="209"/>
      <c r="V140" s="204"/>
      <c r="Y140" s="208"/>
      <c r="Z140" s="209"/>
      <c r="AA140" s="209"/>
      <c r="AB140" s="204"/>
    </row>
    <row r="141" spans="1:28" s="203" customFormat="1" x14ac:dyDescent="0.2">
      <c r="B141" s="208"/>
      <c r="C141" s="209"/>
      <c r="D141" s="209"/>
      <c r="E141" s="204"/>
      <c r="M141" s="208"/>
      <c r="N141" s="209"/>
      <c r="O141" s="209"/>
      <c r="P141" s="204"/>
      <c r="S141" s="208"/>
      <c r="T141" s="209"/>
      <c r="U141" s="209"/>
      <c r="V141" s="204"/>
      <c r="Y141" s="208"/>
      <c r="Z141" s="209"/>
      <c r="AA141" s="209"/>
      <c r="AB141" s="204"/>
    </row>
    <row r="142" spans="1:28" s="203" customFormat="1" x14ac:dyDescent="0.2">
      <c r="B142" s="208"/>
      <c r="C142" s="209"/>
      <c r="D142" s="209"/>
      <c r="E142" s="204"/>
      <c r="M142" s="208"/>
      <c r="N142" s="209"/>
      <c r="O142" s="209"/>
      <c r="P142" s="204"/>
      <c r="S142" s="208"/>
      <c r="T142" s="209"/>
      <c r="U142" s="209"/>
      <c r="V142" s="204"/>
      <c r="Y142" s="208"/>
      <c r="Z142" s="209"/>
      <c r="AA142" s="209"/>
      <c r="AB142" s="204"/>
    </row>
    <row r="143" spans="1:28" s="203" customFormat="1" ht="13.5" thickBot="1" x14ac:dyDescent="0.25">
      <c r="B143" s="208"/>
      <c r="C143" s="209"/>
      <c r="D143" s="209"/>
      <c r="E143" s="204"/>
      <c r="M143" s="208"/>
      <c r="N143" s="209"/>
      <c r="O143" s="209"/>
      <c r="P143" s="204"/>
      <c r="S143" s="208"/>
      <c r="T143" s="209"/>
      <c r="U143" s="209"/>
      <c r="V143" s="204"/>
      <c r="Y143" s="208"/>
      <c r="Z143" s="209"/>
      <c r="AA143" s="209"/>
      <c r="AB143" s="204"/>
    </row>
    <row r="144" spans="1:28" s="203" customFormat="1" ht="12.75" customHeight="1" x14ac:dyDescent="0.2">
      <c r="A144" s="33">
        <v>5</v>
      </c>
      <c r="B144" s="34"/>
      <c r="C144" s="458" t="s">
        <v>181</v>
      </c>
      <c r="D144" s="458" t="s">
        <v>41</v>
      </c>
      <c r="E144" s="460" t="s">
        <v>21</v>
      </c>
      <c r="L144" s="33">
        <v>5</v>
      </c>
      <c r="M144" s="34"/>
      <c r="N144" s="458" t="s">
        <v>181</v>
      </c>
      <c r="O144" s="458" t="s">
        <v>41</v>
      </c>
      <c r="P144" s="460" t="s">
        <v>21</v>
      </c>
      <c r="R144" s="33">
        <v>5</v>
      </c>
      <c r="S144" s="34"/>
      <c r="T144" s="458" t="s">
        <v>181</v>
      </c>
      <c r="U144" s="458" t="s">
        <v>41</v>
      </c>
      <c r="V144" s="460" t="s">
        <v>21</v>
      </c>
      <c r="X144" s="33">
        <v>5</v>
      </c>
      <c r="Y144" s="34"/>
      <c r="Z144" s="458" t="s">
        <v>181</v>
      </c>
      <c r="AA144" s="458" t="s">
        <v>41</v>
      </c>
      <c r="AB144" s="460" t="s">
        <v>21</v>
      </c>
    </row>
    <row r="145" spans="1:28" s="203" customFormat="1" ht="51" x14ac:dyDescent="0.2">
      <c r="A145" s="35" t="s">
        <v>9</v>
      </c>
      <c r="B145" s="64" t="str">
        <f>+" אסמכתא " &amp; B7 &amp;"         חזרה לטבלה "</f>
        <v xml:space="preserve"> אסמכתא          חזרה לטבלה </v>
      </c>
      <c r="C145" s="459"/>
      <c r="D145" s="459"/>
      <c r="E145" s="461"/>
      <c r="L145" s="35" t="s">
        <v>27</v>
      </c>
      <c r="M145" s="64" t="str">
        <f>+" אסמכתא " &amp; B7 &amp;"         חזרה לטבלה "</f>
        <v xml:space="preserve"> אסמכתא          חזרה לטבלה </v>
      </c>
      <c r="N145" s="459"/>
      <c r="O145" s="459"/>
      <c r="P145" s="461"/>
      <c r="R145" s="35" t="s">
        <v>27</v>
      </c>
      <c r="S145" s="64" t="str">
        <f>+" אסמכתא " &amp; B7 &amp;"         חזרה לטבלה "</f>
        <v xml:space="preserve"> אסמכתא          חזרה לטבלה </v>
      </c>
      <c r="T145" s="459"/>
      <c r="U145" s="459"/>
      <c r="V145" s="461"/>
      <c r="X145" s="35" t="s">
        <v>27</v>
      </c>
      <c r="Y145" s="64" t="str">
        <f>+" אסמכתא " &amp; B7 &amp;"         חזרה לטבלה "</f>
        <v xml:space="preserve"> אסמכתא          חזרה לטבלה </v>
      </c>
      <c r="Z145" s="459"/>
      <c r="AA145" s="459"/>
      <c r="AB145" s="461"/>
    </row>
    <row r="146" spans="1:28" s="203" customFormat="1" x14ac:dyDescent="0.2">
      <c r="A146" s="39">
        <v>1</v>
      </c>
      <c r="B146" s="291"/>
      <c r="C146" s="292"/>
      <c r="D146" s="292"/>
      <c r="E146" s="293"/>
      <c r="L146" s="39">
        <v>12</v>
      </c>
      <c r="M146" s="291"/>
      <c r="N146" s="292"/>
      <c r="O146" s="292"/>
      <c r="P146" s="293"/>
      <c r="R146" s="39">
        <v>23</v>
      </c>
      <c r="S146" s="291"/>
      <c r="T146" s="292"/>
      <c r="U146" s="292"/>
      <c r="V146" s="293"/>
      <c r="X146" s="39">
        <v>34</v>
      </c>
      <c r="Y146" s="291"/>
      <c r="Z146" s="292"/>
      <c r="AA146" s="292"/>
      <c r="AB146" s="293"/>
    </row>
    <row r="147" spans="1:28" s="203" customFormat="1" x14ac:dyDescent="0.2">
      <c r="A147" s="39">
        <v>2</v>
      </c>
      <c r="B147" s="291"/>
      <c r="C147" s="292"/>
      <c r="D147" s="292"/>
      <c r="E147" s="293"/>
      <c r="L147" s="39">
        <v>13</v>
      </c>
      <c r="M147" s="291"/>
      <c r="N147" s="292"/>
      <c r="O147" s="292"/>
      <c r="P147" s="293"/>
      <c r="R147" s="39">
        <v>24</v>
      </c>
      <c r="S147" s="291"/>
      <c r="T147" s="292"/>
      <c r="U147" s="292"/>
      <c r="V147" s="293"/>
      <c r="X147" s="39">
        <v>35</v>
      </c>
      <c r="Y147" s="291"/>
      <c r="Z147" s="292"/>
      <c r="AA147" s="292"/>
      <c r="AB147" s="293"/>
    </row>
    <row r="148" spans="1:28" s="203" customFormat="1" x14ac:dyDescent="0.2">
      <c r="A148" s="39">
        <v>3</v>
      </c>
      <c r="B148" s="291"/>
      <c r="C148" s="292"/>
      <c r="D148" s="292"/>
      <c r="E148" s="293"/>
      <c r="L148" s="39">
        <v>14</v>
      </c>
      <c r="M148" s="291"/>
      <c r="N148" s="292"/>
      <c r="O148" s="292"/>
      <c r="P148" s="293"/>
      <c r="R148" s="39">
        <v>25</v>
      </c>
      <c r="S148" s="291"/>
      <c r="T148" s="292"/>
      <c r="U148" s="292"/>
      <c r="V148" s="293"/>
      <c r="X148" s="39">
        <v>36</v>
      </c>
      <c r="Y148" s="291"/>
      <c r="Z148" s="292"/>
      <c r="AA148" s="292"/>
      <c r="AB148" s="293"/>
    </row>
    <row r="149" spans="1:28" s="203" customFormat="1" x14ac:dyDescent="0.2">
      <c r="A149" s="39">
        <v>4</v>
      </c>
      <c r="B149" s="291"/>
      <c r="C149" s="292"/>
      <c r="D149" s="292"/>
      <c r="E149" s="293"/>
      <c r="L149" s="39">
        <v>15</v>
      </c>
      <c r="M149" s="291"/>
      <c r="N149" s="292"/>
      <c r="O149" s="292"/>
      <c r="P149" s="293"/>
      <c r="R149" s="39">
        <v>26</v>
      </c>
      <c r="S149" s="291"/>
      <c r="T149" s="292"/>
      <c r="U149" s="292"/>
      <c r="V149" s="293"/>
      <c r="X149" s="39">
        <v>37</v>
      </c>
      <c r="Y149" s="291"/>
      <c r="Z149" s="292"/>
      <c r="AA149" s="292"/>
      <c r="AB149" s="293"/>
    </row>
    <row r="150" spans="1:28" s="203" customFormat="1" x14ac:dyDescent="0.2">
      <c r="A150" s="39">
        <v>5</v>
      </c>
      <c r="B150" s="291"/>
      <c r="C150" s="292"/>
      <c r="D150" s="292"/>
      <c r="E150" s="293"/>
      <c r="L150" s="39">
        <v>16</v>
      </c>
      <c r="M150" s="291"/>
      <c r="N150" s="292"/>
      <c r="O150" s="292"/>
      <c r="P150" s="293"/>
      <c r="R150" s="39">
        <v>27</v>
      </c>
      <c r="S150" s="291"/>
      <c r="T150" s="292"/>
      <c r="U150" s="292"/>
      <c r="V150" s="293"/>
      <c r="X150" s="39">
        <v>38</v>
      </c>
      <c r="Y150" s="291"/>
      <c r="Z150" s="292"/>
      <c r="AA150" s="292"/>
      <c r="AB150" s="293"/>
    </row>
    <row r="151" spans="1:28" s="203" customFormat="1" x14ac:dyDescent="0.2">
      <c r="A151" s="39">
        <v>6</v>
      </c>
      <c r="B151" s="291"/>
      <c r="C151" s="292"/>
      <c r="D151" s="292"/>
      <c r="E151" s="293"/>
      <c r="L151" s="39">
        <v>17</v>
      </c>
      <c r="M151" s="291"/>
      <c r="N151" s="292"/>
      <c r="O151" s="292"/>
      <c r="P151" s="293"/>
      <c r="R151" s="39">
        <v>28</v>
      </c>
      <c r="S151" s="291"/>
      <c r="T151" s="292"/>
      <c r="U151" s="292"/>
      <c r="V151" s="293"/>
      <c r="X151" s="39">
        <v>39</v>
      </c>
      <c r="Y151" s="291"/>
      <c r="Z151" s="292"/>
      <c r="AA151" s="292"/>
      <c r="AB151" s="293"/>
    </row>
    <row r="152" spans="1:28" s="203" customFormat="1" x14ac:dyDescent="0.2">
      <c r="A152" s="39">
        <v>7</v>
      </c>
      <c r="B152" s="291"/>
      <c r="C152" s="292"/>
      <c r="D152" s="292"/>
      <c r="E152" s="293"/>
      <c r="L152" s="39">
        <v>18</v>
      </c>
      <c r="M152" s="291"/>
      <c r="N152" s="292"/>
      <c r="O152" s="292"/>
      <c r="P152" s="293"/>
      <c r="R152" s="39">
        <v>29</v>
      </c>
      <c r="S152" s="291"/>
      <c r="T152" s="292"/>
      <c r="U152" s="292"/>
      <c r="V152" s="293"/>
      <c r="X152" s="39">
        <v>40</v>
      </c>
      <c r="Y152" s="291"/>
      <c r="Z152" s="292"/>
      <c r="AA152" s="292"/>
      <c r="AB152" s="293"/>
    </row>
    <row r="153" spans="1:28" s="203" customFormat="1" x14ac:dyDescent="0.2">
      <c r="A153" s="39">
        <v>8</v>
      </c>
      <c r="B153" s="291"/>
      <c r="C153" s="292"/>
      <c r="D153" s="292"/>
      <c r="E153" s="293"/>
      <c r="L153" s="39">
        <v>19</v>
      </c>
      <c r="M153" s="291"/>
      <c r="N153" s="292"/>
      <c r="O153" s="292"/>
      <c r="P153" s="293"/>
      <c r="R153" s="39">
        <v>30</v>
      </c>
      <c r="S153" s="291"/>
      <c r="T153" s="292"/>
      <c r="U153" s="292"/>
      <c r="V153" s="293"/>
      <c r="X153" s="39">
        <v>41</v>
      </c>
      <c r="Y153" s="291"/>
      <c r="Z153" s="292"/>
      <c r="AA153" s="292"/>
      <c r="AB153" s="293"/>
    </row>
    <row r="154" spans="1:28" s="203" customFormat="1" x14ac:dyDescent="0.2">
      <c r="A154" s="39">
        <v>9</v>
      </c>
      <c r="B154" s="291"/>
      <c r="C154" s="292"/>
      <c r="D154" s="292"/>
      <c r="E154" s="293"/>
      <c r="L154" s="39">
        <v>20</v>
      </c>
      <c r="M154" s="291"/>
      <c r="N154" s="292"/>
      <c r="O154" s="292"/>
      <c r="P154" s="293"/>
      <c r="R154" s="39">
        <v>31</v>
      </c>
      <c r="S154" s="291"/>
      <c r="T154" s="292"/>
      <c r="U154" s="292"/>
      <c r="V154" s="293"/>
      <c r="X154" s="39">
        <v>42</v>
      </c>
      <c r="Y154" s="291"/>
      <c r="Z154" s="292"/>
      <c r="AA154" s="292"/>
      <c r="AB154" s="293"/>
    </row>
    <row r="155" spans="1:28" s="203" customFormat="1" x14ac:dyDescent="0.2">
      <c r="A155" s="39">
        <v>10</v>
      </c>
      <c r="B155" s="291"/>
      <c r="C155" s="292"/>
      <c r="D155" s="292"/>
      <c r="E155" s="293"/>
      <c r="L155" s="39">
        <v>21</v>
      </c>
      <c r="M155" s="291"/>
      <c r="N155" s="292"/>
      <c r="O155" s="292"/>
      <c r="P155" s="293"/>
      <c r="R155" s="39">
        <v>32</v>
      </c>
      <c r="S155" s="291"/>
      <c r="T155" s="292"/>
      <c r="U155" s="292"/>
      <c r="V155" s="293"/>
      <c r="X155" s="39">
        <v>43</v>
      </c>
      <c r="Y155" s="291"/>
      <c r="Z155" s="292"/>
      <c r="AA155" s="292"/>
      <c r="AB155" s="293"/>
    </row>
    <row r="156" spans="1:28" s="203" customFormat="1" ht="13.5" thickBot="1" x14ac:dyDescent="0.25">
      <c r="A156" s="39">
        <v>11</v>
      </c>
      <c r="B156" s="291"/>
      <c r="C156" s="292"/>
      <c r="D156" s="292"/>
      <c r="E156" s="293"/>
      <c r="L156" s="39">
        <v>22</v>
      </c>
      <c r="M156" s="291"/>
      <c r="N156" s="292"/>
      <c r="O156" s="292"/>
      <c r="P156" s="293"/>
      <c r="R156" s="39">
        <v>33</v>
      </c>
      <c r="S156" s="291"/>
      <c r="T156" s="292"/>
      <c r="U156" s="292"/>
      <c r="V156" s="293"/>
      <c r="X156" s="40"/>
      <c r="Y156" s="42" t="s">
        <v>5</v>
      </c>
      <c r="Z156" s="43"/>
      <c r="AA156" s="43"/>
      <c r="AB156" s="315">
        <f>SUM(E146:E156)+SUM(P146:P156)+SUM(AB146:AB155)+SUM(V146:V156)</f>
        <v>0</v>
      </c>
    </row>
    <row r="157" spans="1:28" s="203" customFormat="1" x14ac:dyDescent="0.2">
      <c r="B157" s="208"/>
      <c r="C157" s="209"/>
      <c r="D157" s="209"/>
      <c r="E157" s="204"/>
      <c r="M157" s="208"/>
      <c r="N157" s="209"/>
      <c r="O157" s="209"/>
      <c r="P157" s="204"/>
      <c r="S157" s="208"/>
      <c r="T157" s="209"/>
      <c r="U157" s="209"/>
      <c r="V157" s="204"/>
      <c r="Y157" s="208"/>
      <c r="Z157" s="209"/>
      <c r="AA157" s="209"/>
      <c r="AB157" s="204"/>
    </row>
    <row r="158" spans="1:28" s="203" customFormat="1" x14ac:dyDescent="0.2">
      <c r="B158" s="208"/>
      <c r="C158" s="209"/>
      <c r="D158" s="209"/>
      <c r="E158" s="204"/>
      <c r="M158" s="208"/>
      <c r="N158" s="209"/>
      <c r="O158" s="209"/>
      <c r="P158" s="204"/>
      <c r="S158" s="208"/>
      <c r="T158" s="209"/>
      <c r="U158" s="209"/>
      <c r="V158" s="204"/>
      <c r="Y158" s="208"/>
      <c r="Z158" s="209"/>
      <c r="AA158" s="209"/>
      <c r="AB158" s="204"/>
    </row>
    <row r="159" spans="1:28" s="203" customFormat="1" x14ac:dyDescent="0.2">
      <c r="B159" s="208"/>
      <c r="C159" s="209"/>
      <c r="D159" s="209"/>
      <c r="E159" s="204"/>
      <c r="M159" s="208"/>
      <c r="N159" s="209"/>
      <c r="O159" s="209"/>
      <c r="P159" s="204"/>
      <c r="S159" s="208"/>
      <c r="T159" s="209"/>
      <c r="U159" s="209"/>
      <c r="V159" s="204"/>
      <c r="Y159" s="208"/>
      <c r="Z159" s="209"/>
      <c r="AA159" s="209"/>
      <c r="AB159" s="204"/>
    </row>
    <row r="160" spans="1:28" s="203" customFormat="1" x14ac:dyDescent="0.2">
      <c r="B160" s="208"/>
      <c r="C160" s="209"/>
      <c r="D160" s="209"/>
      <c r="E160" s="204"/>
      <c r="M160" s="208"/>
      <c r="N160" s="209"/>
      <c r="O160" s="209"/>
      <c r="P160" s="204"/>
      <c r="S160" s="208"/>
      <c r="T160" s="209"/>
      <c r="U160" s="209"/>
      <c r="V160" s="204"/>
      <c r="Y160" s="208"/>
      <c r="Z160" s="209"/>
      <c r="AA160" s="209"/>
      <c r="AB160" s="204"/>
    </row>
    <row r="161" spans="1:28" s="203" customFormat="1" x14ac:dyDescent="0.2">
      <c r="B161" s="208"/>
      <c r="C161" s="209"/>
      <c r="D161" s="209"/>
      <c r="E161" s="204"/>
      <c r="M161" s="208"/>
      <c r="N161" s="209"/>
      <c r="O161" s="209"/>
      <c r="P161" s="204"/>
      <c r="S161" s="208"/>
      <c r="T161" s="209"/>
      <c r="U161" s="209"/>
      <c r="V161" s="204"/>
      <c r="Y161" s="208"/>
      <c r="Z161" s="209"/>
      <c r="AA161" s="209"/>
      <c r="AB161" s="204"/>
    </row>
    <row r="162" spans="1:28" s="203" customFormat="1" x14ac:dyDescent="0.2">
      <c r="B162" s="208"/>
      <c r="C162" s="209"/>
      <c r="D162" s="209"/>
      <c r="E162" s="204"/>
      <c r="M162" s="208"/>
      <c r="N162" s="209"/>
      <c r="O162" s="209"/>
      <c r="P162" s="204"/>
      <c r="S162" s="208"/>
      <c r="T162" s="209"/>
      <c r="U162" s="209"/>
      <c r="V162" s="204"/>
      <c r="Y162" s="208"/>
      <c r="Z162" s="209"/>
      <c r="AA162" s="209"/>
      <c r="AB162" s="204"/>
    </row>
    <row r="163" spans="1:28" s="203" customFormat="1" ht="13.5" thickBot="1" x14ac:dyDescent="0.25">
      <c r="B163" s="208"/>
      <c r="C163" s="209"/>
      <c r="D163" s="209"/>
      <c r="E163" s="204"/>
      <c r="M163" s="208"/>
      <c r="N163" s="209"/>
      <c r="O163" s="209"/>
      <c r="P163" s="204"/>
      <c r="S163" s="208"/>
      <c r="T163" s="209"/>
      <c r="U163" s="209"/>
      <c r="V163" s="204"/>
      <c r="Y163" s="208"/>
      <c r="Z163" s="209"/>
      <c r="AA163" s="209"/>
      <c r="AB163" s="204"/>
    </row>
    <row r="164" spans="1:28" s="203" customFormat="1" ht="12.75" customHeight="1" x14ac:dyDescent="0.2">
      <c r="A164" s="33">
        <v>6</v>
      </c>
      <c r="B164" s="34"/>
      <c r="C164" s="458" t="s">
        <v>181</v>
      </c>
      <c r="D164" s="458" t="s">
        <v>41</v>
      </c>
      <c r="E164" s="460" t="s">
        <v>21</v>
      </c>
      <c r="L164" s="33">
        <v>6</v>
      </c>
      <c r="M164" s="34"/>
      <c r="N164" s="458" t="s">
        <v>181</v>
      </c>
      <c r="O164" s="458" t="s">
        <v>41</v>
      </c>
      <c r="P164" s="460" t="s">
        <v>21</v>
      </c>
      <c r="R164" s="33">
        <v>6</v>
      </c>
      <c r="S164" s="34"/>
      <c r="T164" s="458" t="s">
        <v>181</v>
      </c>
      <c r="U164" s="458" t="s">
        <v>41</v>
      </c>
      <c r="V164" s="460" t="s">
        <v>21</v>
      </c>
      <c r="X164" s="33">
        <v>6</v>
      </c>
      <c r="Y164" s="34"/>
      <c r="Z164" s="458" t="s">
        <v>181</v>
      </c>
      <c r="AA164" s="458" t="s">
        <v>41</v>
      </c>
      <c r="AB164" s="460" t="s">
        <v>21</v>
      </c>
    </row>
    <row r="165" spans="1:28" s="203" customFormat="1" ht="51" x14ac:dyDescent="0.2">
      <c r="A165" s="35" t="s">
        <v>9</v>
      </c>
      <c r="B165" s="64" t="str">
        <f>+" אסמכתא " &amp; B8 &amp;"         חזרה לטבלה "</f>
        <v xml:space="preserve"> אסמכתא          חזרה לטבלה </v>
      </c>
      <c r="C165" s="459"/>
      <c r="D165" s="459"/>
      <c r="E165" s="461"/>
      <c r="L165" s="35" t="s">
        <v>27</v>
      </c>
      <c r="M165" s="64" t="str">
        <f>+" אסמכתא " &amp; B8 &amp;"         חזרה לטבלה "</f>
        <v xml:space="preserve"> אסמכתא          חזרה לטבלה </v>
      </c>
      <c r="N165" s="459"/>
      <c r="O165" s="459"/>
      <c r="P165" s="461"/>
      <c r="R165" s="35" t="s">
        <v>27</v>
      </c>
      <c r="S165" s="64" t="str">
        <f>+" אסמכתא " &amp; B8 &amp;"         חזרה לטבלה "</f>
        <v xml:space="preserve"> אסמכתא          חזרה לטבלה </v>
      </c>
      <c r="T165" s="459"/>
      <c r="U165" s="459"/>
      <c r="V165" s="461"/>
      <c r="X165" s="35" t="s">
        <v>27</v>
      </c>
      <c r="Y165" s="64" t="str">
        <f>+" אסמכתא " &amp; B8 &amp;"         חזרה לטבלה "</f>
        <v xml:space="preserve"> אסמכתא          חזרה לטבלה </v>
      </c>
      <c r="Z165" s="459"/>
      <c r="AA165" s="459"/>
      <c r="AB165" s="461"/>
    </row>
    <row r="166" spans="1:28" s="203" customFormat="1" x14ac:dyDescent="0.2">
      <c r="A166" s="39">
        <v>1</v>
      </c>
      <c r="B166" s="291"/>
      <c r="C166" s="292"/>
      <c r="D166" s="292"/>
      <c r="E166" s="293"/>
      <c r="L166" s="39">
        <v>12</v>
      </c>
      <c r="M166" s="291"/>
      <c r="N166" s="292"/>
      <c r="O166" s="292"/>
      <c r="P166" s="293"/>
      <c r="R166" s="39">
        <v>23</v>
      </c>
      <c r="S166" s="291"/>
      <c r="T166" s="292"/>
      <c r="U166" s="292"/>
      <c r="V166" s="293"/>
      <c r="X166" s="39">
        <v>34</v>
      </c>
      <c r="Y166" s="291"/>
      <c r="Z166" s="292"/>
      <c r="AA166" s="292"/>
      <c r="AB166" s="293"/>
    </row>
    <row r="167" spans="1:28" s="203" customFormat="1" x14ac:dyDescent="0.2">
      <c r="A167" s="39">
        <v>2</v>
      </c>
      <c r="B167" s="291"/>
      <c r="C167" s="292"/>
      <c r="D167" s="292"/>
      <c r="E167" s="293"/>
      <c r="L167" s="39">
        <v>13</v>
      </c>
      <c r="M167" s="291"/>
      <c r="N167" s="292"/>
      <c r="O167" s="292"/>
      <c r="P167" s="293"/>
      <c r="R167" s="39">
        <v>24</v>
      </c>
      <c r="S167" s="291"/>
      <c r="T167" s="292"/>
      <c r="U167" s="292"/>
      <c r="V167" s="293"/>
      <c r="X167" s="39">
        <v>35</v>
      </c>
      <c r="Y167" s="291"/>
      <c r="Z167" s="292"/>
      <c r="AA167" s="292"/>
      <c r="AB167" s="293"/>
    </row>
    <row r="168" spans="1:28" s="203" customFormat="1" x14ac:dyDescent="0.2">
      <c r="A168" s="39">
        <v>3</v>
      </c>
      <c r="B168" s="291"/>
      <c r="C168" s="292"/>
      <c r="D168" s="292"/>
      <c r="E168" s="293"/>
      <c r="L168" s="39">
        <v>14</v>
      </c>
      <c r="M168" s="291"/>
      <c r="N168" s="292"/>
      <c r="O168" s="292"/>
      <c r="P168" s="293"/>
      <c r="R168" s="39">
        <v>25</v>
      </c>
      <c r="S168" s="291"/>
      <c r="T168" s="292"/>
      <c r="U168" s="292"/>
      <c r="V168" s="293"/>
      <c r="X168" s="39">
        <v>36</v>
      </c>
      <c r="Y168" s="291"/>
      <c r="Z168" s="292"/>
      <c r="AA168" s="292"/>
      <c r="AB168" s="293"/>
    </row>
    <row r="169" spans="1:28" s="203" customFormat="1" x14ac:dyDescent="0.2">
      <c r="A169" s="39">
        <v>4</v>
      </c>
      <c r="B169" s="291"/>
      <c r="C169" s="292"/>
      <c r="D169" s="292"/>
      <c r="E169" s="293"/>
      <c r="L169" s="39">
        <v>15</v>
      </c>
      <c r="M169" s="291"/>
      <c r="N169" s="292"/>
      <c r="O169" s="292"/>
      <c r="P169" s="293"/>
      <c r="R169" s="39">
        <v>26</v>
      </c>
      <c r="S169" s="291"/>
      <c r="T169" s="292"/>
      <c r="U169" s="292"/>
      <c r="V169" s="293"/>
      <c r="X169" s="39">
        <v>37</v>
      </c>
      <c r="Y169" s="291"/>
      <c r="Z169" s="292"/>
      <c r="AA169" s="292"/>
      <c r="AB169" s="293"/>
    </row>
    <row r="170" spans="1:28" s="203" customFormat="1" x14ac:dyDescent="0.2">
      <c r="A170" s="39">
        <v>5</v>
      </c>
      <c r="B170" s="291"/>
      <c r="C170" s="292"/>
      <c r="D170" s="292"/>
      <c r="E170" s="293"/>
      <c r="L170" s="39">
        <v>16</v>
      </c>
      <c r="M170" s="291"/>
      <c r="N170" s="292"/>
      <c r="O170" s="292"/>
      <c r="P170" s="293"/>
      <c r="R170" s="39">
        <v>27</v>
      </c>
      <c r="S170" s="291"/>
      <c r="T170" s="292"/>
      <c r="U170" s="292"/>
      <c r="V170" s="293"/>
      <c r="X170" s="39">
        <v>38</v>
      </c>
      <c r="Y170" s="291"/>
      <c r="Z170" s="292"/>
      <c r="AA170" s="292"/>
      <c r="AB170" s="293"/>
    </row>
    <row r="171" spans="1:28" s="203" customFormat="1" x14ac:dyDescent="0.2">
      <c r="A171" s="39">
        <v>6</v>
      </c>
      <c r="B171" s="291"/>
      <c r="C171" s="292"/>
      <c r="D171" s="292"/>
      <c r="E171" s="293"/>
      <c r="L171" s="39">
        <v>17</v>
      </c>
      <c r="M171" s="291"/>
      <c r="N171" s="292"/>
      <c r="O171" s="292"/>
      <c r="P171" s="293"/>
      <c r="R171" s="39">
        <v>28</v>
      </c>
      <c r="S171" s="291"/>
      <c r="T171" s="292"/>
      <c r="U171" s="292"/>
      <c r="V171" s="293"/>
      <c r="X171" s="39">
        <v>39</v>
      </c>
      <c r="Y171" s="291"/>
      <c r="Z171" s="292"/>
      <c r="AA171" s="292"/>
      <c r="AB171" s="293"/>
    </row>
    <row r="172" spans="1:28" s="203" customFormat="1" x14ac:dyDescent="0.2">
      <c r="A172" s="39">
        <v>7</v>
      </c>
      <c r="B172" s="291"/>
      <c r="C172" s="292"/>
      <c r="D172" s="292"/>
      <c r="E172" s="293"/>
      <c r="L172" s="39">
        <v>18</v>
      </c>
      <c r="M172" s="291"/>
      <c r="N172" s="292"/>
      <c r="O172" s="292"/>
      <c r="P172" s="293"/>
      <c r="R172" s="39">
        <v>29</v>
      </c>
      <c r="S172" s="291"/>
      <c r="T172" s="292"/>
      <c r="U172" s="292"/>
      <c r="V172" s="293"/>
      <c r="X172" s="39">
        <v>40</v>
      </c>
      <c r="Y172" s="291"/>
      <c r="Z172" s="292"/>
      <c r="AA172" s="292"/>
      <c r="AB172" s="293"/>
    </row>
    <row r="173" spans="1:28" s="203" customFormat="1" x14ac:dyDescent="0.2">
      <c r="A173" s="39">
        <v>8</v>
      </c>
      <c r="B173" s="291"/>
      <c r="C173" s="292"/>
      <c r="D173" s="292"/>
      <c r="E173" s="293"/>
      <c r="L173" s="39">
        <v>19</v>
      </c>
      <c r="M173" s="291"/>
      <c r="N173" s="292"/>
      <c r="O173" s="292"/>
      <c r="P173" s="293"/>
      <c r="R173" s="39">
        <v>30</v>
      </c>
      <c r="S173" s="291"/>
      <c r="T173" s="292"/>
      <c r="U173" s="292"/>
      <c r="V173" s="293"/>
      <c r="X173" s="39">
        <v>41</v>
      </c>
      <c r="Y173" s="291"/>
      <c r="Z173" s="292"/>
      <c r="AA173" s="292"/>
      <c r="AB173" s="293"/>
    </row>
    <row r="174" spans="1:28" s="203" customFormat="1" x14ac:dyDescent="0.2">
      <c r="A174" s="39">
        <v>9</v>
      </c>
      <c r="B174" s="291"/>
      <c r="C174" s="292"/>
      <c r="D174" s="292"/>
      <c r="E174" s="293"/>
      <c r="L174" s="39">
        <v>20</v>
      </c>
      <c r="M174" s="291"/>
      <c r="N174" s="292"/>
      <c r="O174" s="292"/>
      <c r="P174" s="293"/>
      <c r="R174" s="39">
        <v>31</v>
      </c>
      <c r="S174" s="291"/>
      <c r="T174" s="292"/>
      <c r="U174" s="292"/>
      <c r="V174" s="293"/>
      <c r="X174" s="39">
        <v>42</v>
      </c>
      <c r="Y174" s="291"/>
      <c r="Z174" s="292"/>
      <c r="AA174" s="292"/>
      <c r="AB174" s="293"/>
    </row>
    <row r="175" spans="1:28" s="203" customFormat="1" x14ac:dyDescent="0.2">
      <c r="A175" s="39">
        <v>10</v>
      </c>
      <c r="B175" s="291"/>
      <c r="C175" s="292"/>
      <c r="D175" s="292"/>
      <c r="E175" s="293"/>
      <c r="L175" s="39">
        <v>21</v>
      </c>
      <c r="M175" s="291"/>
      <c r="N175" s="292"/>
      <c r="O175" s="292"/>
      <c r="P175" s="293"/>
      <c r="R175" s="39">
        <v>32</v>
      </c>
      <c r="S175" s="291"/>
      <c r="T175" s="292"/>
      <c r="U175" s="292"/>
      <c r="V175" s="293"/>
      <c r="X175" s="39">
        <v>43</v>
      </c>
      <c r="Y175" s="291"/>
      <c r="Z175" s="292"/>
      <c r="AA175" s="292"/>
      <c r="AB175" s="293"/>
    </row>
    <row r="176" spans="1:28" s="203" customFormat="1" ht="13.5" thickBot="1" x14ac:dyDescent="0.25">
      <c r="A176" s="39">
        <v>11</v>
      </c>
      <c r="B176" s="291"/>
      <c r="C176" s="292"/>
      <c r="D176" s="292"/>
      <c r="E176" s="293"/>
      <c r="L176" s="39">
        <v>22</v>
      </c>
      <c r="M176" s="291"/>
      <c r="N176" s="292"/>
      <c r="O176" s="292"/>
      <c r="P176" s="293"/>
      <c r="R176" s="39">
        <v>33</v>
      </c>
      <c r="S176" s="291"/>
      <c r="T176" s="292"/>
      <c r="U176" s="292"/>
      <c r="V176" s="293"/>
      <c r="X176" s="40"/>
      <c r="Y176" s="42" t="s">
        <v>5</v>
      </c>
      <c r="Z176" s="43"/>
      <c r="AA176" s="43"/>
      <c r="AB176" s="315">
        <f>SUM(E166:E176)+SUM(P166:P176)+SUM(AB166:AB175)+SUM(V166:V176)</f>
        <v>0</v>
      </c>
    </row>
    <row r="177" spans="1:28" s="203" customFormat="1" x14ac:dyDescent="0.2">
      <c r="B177" s="208"/>
      <c r="C177" s="209"/>
      <c r="D177" s="209"/>
      <c r="E177" s="204"/>
      <c r="M177" s="208"/>
      <c r="N177" s="209"/>
      <c r="O177" s="209"/>
      <c r="P177" s="204"/>
      <c r="S177" s="208"/>
      <c r="T177" s="209"/>
      <c r="U177" s="209"/>
      <c r="V177" s="204"/>
      <c r="Y177" s="208"/>
      <c r="Z177" s="209"/>
      <c r="AA177" s="209"/>
    </row>
    <row r="178" spans="1:28" s="203" customFormat="1" x14ac:dyDescent="0.2">
      <c r="B178" s="208"/>
      <c r="C178" s="209"/>
      <c r="D178" s="209"/>
      <c r="E178" s="204"/>
      <c r="M178" s="208"/>
      <c r="N178" s="209"/>
      <c r="O178" s="209"/>
      <c r="P178" s="204"/>
      <c r="S178" s="208"/>
      <c r="T178" s="209"/>
      <c r="U178" s="209"/>
      <c r="V178" s="204"/>
      <c r="Y178" s="208"/>
      <c r="Z178" s="209"/>
      <c r="AA178" s="209"/>
    </row>
    <row r="179" spans="1:28" s="203" customFormat="1" x14ac:dyDescent="0.2">
      <c r="B179" s="208"/>
      <c r="C179" s="209"/>
      <c r="D179" s="209"/>
      <c r="E179" s="204"/>
      <c r="M179" s="208"/>
      <c r="N179" s="209"/>
      <c r="O179" s="209"/>
      <c r="P179" s="204"/>
      <c r="S179" s="208"/>
      <c r="T179" s="209"/>
      <c r="U179" s="209"/>
      <c r="V179" s="204"/>
      <c r="Y179" s="208"/>
      <c r="Z179" s="209"/>
      <c r="AA179" s="209"/>
      <c r="AB179" s="204"/>
    </row>
    <row r="180" spans="1:28" s="203" customFormat="1" x14ac:dyDescent="0.2">
      <c r="B180" s="208"/>
      <c r="C180" s="209"/>
      <c r="D180" s="209"/>
      <c r="E180" s="204"/>
      <c r="M180" s="208"/>
      <c r="N180" s="209"/>
      <c r="O180" s="209"/>
      <c r="P180" s="204"/>
      <c r="S180" s="208"/>
      <c r="T180" s="209"/>
      <c r="U180" s="209"/>
      <c r="V180" s="204"/>
      <c r="Y180" s="208"/>
      <c r="Z180" s="209"/>
      <c r="AA180" s="209"/>
      <c r="AB180" s="204"/>
    </row>
    <row r="181" spans="1:28" s="203" customFormat="1" x14ac:dyDescent="0.2">
      <c r="B181" s="208"/>
      <c r="C181" s="209"/>
      <c r="D181" s="209"/>
      <c r="E181" s="204"/>
      <c r="M181" s="208"/>
      <c r="N181" s="209"/>
      <c r="O181" s="209"/>
      <c r="P181" s="204"/>
      <c r="S181" s="208"/>
      <c r="T181" s="209"/>
      <c r="U181" s="209"/>
      <c r="V181" s="204"/>
      <c r="Y181" s="208"/>
      <c r="Z181" s="209"/>
      <c r="AA181" s="209"/>
      <c r="AB181" s="204"/>
    </row>
    <row r="182" spans="1:28" s="203" customFormat="1" x14ac:dyDescent="0.2">
      <c r="B182" s="208"/>
      <c r="C182" s="209"/>
      <c r="D182" s="209"/>
      <c r="E182" s="204"/>
      <c r="M182" s="208"/>
      <c r="N182" s="209"/>
      <c r="O182" s="209"/>
      <c r="P182" s="204"/>
      <c r="S182" s="208"/>
      <c r="T182" s="209"/>
      <c r="U182" s="209"/>
      <c r="V182" s="204"/>
      <c r="Y182" s="208"/>
      <c r="Z182" s="209"/>
      <c r="AA182" s="209"/>
      <c r="AB182" s="204"/>
    </row>
    <row r="183" spans="1:28" s="203" customFormat="1" ht="13.5" thickBot="1" x14ac:dyDescent="0.25">
      <c r="B183" s="208"/>
      <c r="C183" s="209"/>
      <c r="D183" s="209"/>
      <c r="E183" s="204"/>
      <c r="M183" s="208"/>
      <c r="N183" s="209"/>
      <c r="O183" s="209"/>
      <c r="P183" s="204"/>
      <c r="S183" s="208"/>
      <c r="T183" s="209"/>
      <c r="U183" s="209"/>
      <c r="V183" s="204"/>
      <c r="Y183" s="208"/>
      <c r="Z183" s="209"/>
      <c r="AA183" s="209"/>
      <c r="AB183" s="204"/>
    </row>
    <row r="184" spans="1:28" s="203" customFormat="1" ht="12.75" customHeight="1" x14ac:dyDescent="0.2">
      <c r="A184" s="33">
        <v>7</v>
      </c>
      <c r="B184" s="34"/>
      <c r="C184" s="458" t="s">
        <v>181</v>
      </c>
      <c r="D184" s="458" t="s">
        <v>41</v>
      </c>
      <c r="E184" s="460" t="s">
        <v>21</v>
      </c>
      <c r="L184" s="33">
        <v>7</v>
      </c>
      <c r="M184" s="34"/>
      <c r="N184" s="458" t="s">
        <v>181</v>
      </c>
      <c r="O184" s="458" t="s">
        <v>41</v>
      </c>
      <c r="P184" s="460" t="s">
        <v>21</v>
      </c>
      <c r="R184" s="33">
        <v>7</v>
      </c>
      <c r="S184" s="34"/>
      <c r="T184" s="458" t="s">
        <v>181</v>
      </c>
      <c r="U184" s="458" t="s">
        <v>41</v>
      </c>
      <c r="V184" s="460" t="s">
        <v>21</v>
      </c>
      <c r="X184" s="33">
        <v>7</v>
      </c>
      <c r="Y184" s="34"/>
      <c r="Z184" s="458" t="s">
        <v>181</v>
      </c>
      <c r="AA184" s="458" t="s">
        <v>41</v>
      </c>
      <c r="AB184" s="460" t="s">
        <v>21</v>
      </c>
    </row>
    <row r="185" spans="1:28" s="203" customFormat="1" ht="51" x14ac:dyDescent="0.2">
      <c r="A185" s="35" t="s">
        <v>9</v>
      </c>
      <c r="B185" s="64" t="str">
        <f>+" אסמכתא " &amp; B9 &amp;"         חזרה לטבלה "</f>
        <v xml:space="preserve"> אסמכתא          חזרה לטבלה </v>
      </c>
      <c r="C185" s="459"/>
      <c r="D185" s="459"/>
      <c r="E185" s="461"/>
      <c r="L185" s="35" t="s">
        <v>27</v>
      </c>
      <c r="M185" s="64" t="str">
        <f>+" אסמכתא " &amp; B9 &amp;"         חזרה לטבלה "</f>
        <v xml:space="preserve"> אסמכתא          חזרה לטבלה </v>
      </c>
      <c r="N185" s="459"/>
      <c r="O185" s="459"/>
      <c r="P185" s="461"/>
      <c r="R185" s="35" t="s">
        <v>27</v>
      </c>
      <c r="S185" s="64" t="str">
        <f>+" אסמכתא " &amp; B9 &amp;"         חזרה לטבלה "</f>
        <v xml:space="preserve"> אסמכתא          חזרה לטבלה </v>
      </c>
      <c r="T185" s="459"/>
      <c r="U185" s="459"/>
      <c r="V185" s="461"/>
      <c r="X185" s="35" t="s">
        <v>27</v>
      </c>
      <c r="Y185" s="64" t="str">
        <f>+" אסמכתא " &amp; B9 &amp;"         חזרה לטבלה "</f>
        <v xml:space="preserve"> אסמכתא          חזרה לטבלה </v>
      </c>
      <c r="Z185" s="459"/>
      <c r="AA185" s="459"/>
      <c r="AB185" s="461"/>
    </row>
    <row r="186" spans="1:28" s="203" customFormat="1" x14ac:dyDescent="0.2">
      <c r="A186" s="39">
        <v>1</v>
      </c>
      <c r="B186" s="291"/>
      <c r="C186" s="292"/>
      <c r="D186" s="292"/>
      <c r="E186" s="293"/>
      <c r="L186" s="39">
        <v>12</v>
      </c>
      <c r="M186" s="291"/>
      <c r="N186" s="292"/>
      <c r="O186" s="292"/>
      <c r="P186" s="293"/>
      <c r="R186" s="39">
        <v>23</v>
      </c>
      <c r="S186" s="291"/>
      <c r="T186" s="292"/>
      <c r="U186" s="292"/>
      <c r="V186" s="293"/>
      <c r="X186" s="39">
        <v>34</v>
      </c>
      <c r="Y186" s="291"/>
      <c r="Z186" s="292"/>
      <c r="AA186" s="292"/>
      <c r="AB186" s="293"/>
    </row>
    <row r="187" spans="1:28" s="203" customFormat="1" x14ac:dyDescent="0.2">
      <c r="A187" s="39">
        <v>2</v>
      </c>
      <c r="B187" s="291"/>
      <c r="C187" s="292"/>
      <c r="D187" s="292"/>
      <c r="E187" s="293"/>
      <c r="L187" s="39">
        <v>13</v>
      </c>
      <c r="M187" s="291"/>
      <c r="N187" s="292"/>
      <c r="O187" s="292"/>
      <c r="P187" s="293"/>
      <c r="R187" s="39">
        <v>24</v>
      </c>
      <c r="S187" s="291"/>
      <c r="T187" s="292"/>
      <c r="U187" s="292"/>
      <c r="V187" s="293"/>
      <c r="X187" s="39">
        <v>35</v>
      </c>
      <c r="Y187" s="291"/>
      <c r="Z187" s="292"/>
      <c r="AA187" s="292"/>
      <c r="AB187" s="293"/>
    </row>
    <row r="188" spans="1:28" s="203" customFormat="1" x14ac:dyDescent="0.2">
      <c r="A188" s="39">
        <v>3</v>
      </c>
      <c r="B188" s="291"/>
      <c r="C188" s="292"/>
      <c r="D188" s="292"/>
      <c r="E188" s="293"/>
      <c r="L188" s="39">
        <v>14</v>
      </c>
      <c r="M188" s="291"/>
      <c r="N188" s="292"/>
      <c r="O188" s="292"/>
      <c r="P188" s="293"/>
      <c r="R188" s="39">
        <v>25</v>
      </c>
      <c r="S188" s="291"/>
      <c r="T188" s="292"/>
      <c r="U188" s="292"/>
      <c r="V188" s="293"/>
      <c r="X188" s="39">
        <v>36</v>
      </c>
      <c r="Y188" s="291"/>
      <c r="Z188" s="292"/>
      <c r="AA188" s="292"/>
      <c r="AB188" s="293"/>
    </row>
    <row r="189" spans="1:28" s="203" customFormat="1" x14ac:dyDescent="0.2">
      <c r="A189" s="39">
        <v>4</v>
      </c>
      <c r="B189" s="291"/>
      <c r="C189" s="292"/>
      <c r="D189" s="292"/>
      <c r="E189" s="293"/>
      <c r="L189" s="39">
        <v>15</v>
      </c>
      <c r="M189" s="291"/>
      <c r="N189" s="292"/>
      <c r="O189" s="292"/>
      <c r="P189" s="293"/>
      <c r="R189" s="39">
        <v>26</v>
      </c>
      <c r="S189" s="291"/>
      <c r="T189" s="292"/>
      <c r="U189" s="292"/>
      <c r="V189" s="293"/>
      <c r="X189" s="39">
        <v>37</v>
      </c>
      <c r="Y189" s="291"/>
      <c r="Z189" s="292"/>
      <c r="AA189" s="292"/>
      <c r="AB189" s="293"/>
    </row>
    <row r="190" spans="1:28" s="203" customFormat="1" x14ac:dyDescent="0.2">
      <c r="A190" s="39">
        <v>5</v>
      </c>
      <c r="B190" s="291"/>
      <c r="C190" s="292"/>
      <c r="D190" s="292"/>
      <c r="E190" s="293"/>
      <c r="L190" s="39">
        <v>16</v>
      </c>
      <c r="M190" s="291"/>
      <c r="N190" s="292"/>
      <c r="O190" s="292"/>
      <c r="P190" s="293"/>
      <c r="R190" s="39">
        <v>27</v>
      </c>
      <c r="S190" s="291"/>
      <c r="T190" s="292"/>
      <c r="U190" s="292"/>
      <c r="V190" s="293"/>
      <c r="X190" s="39">
        <v>38</v>
      </c>
      <c r="Y190" s="291"/>
      <c r="Z190" s="292"/>
      <c r="AA190" s="292"/>
      <c r="AB190" s="293"/>
    </row>
    <row r="191" spans="1:28" s="203" customFormat="1" x14ac:dyDescent="0.2">
      <c r="A191" s="39">
        <v>6</v>
      </c>
      <c r="B191" s="291"/>
      <c r="C191" s="292"/>
      <c r="D191" s="292"/>
      <c r="E191" s="293"/>
      <c r="L191" s="39">
        <v>17</v>
      </c>
      <c r="M191" s="291"/>
      <c r="N191" s="292"/>
      <c r="O191" s="292"/>
      <c r="P191" s="293"/>
      <c r="R191" s="39">
        <v>28</v>
      </c>
      <c r="S191" s="291"/>
      <c r="T191" s="292"/>
      <c r="U191" s="292"/>
      <c r="V191" s="293"/>
      <c r="X191" s="39">
        <v>39</v>
      </c>
      <c r="Y191" s="291"/>
      <c r="Z191" s="292"/>
      <c r="AA191" s="292"/>
      <c r="AB191" s="293"/>
    </row>
    <row r="192" spans="1:28" s="203" customFormat="1" x14ac:dyDescent="0.2">
      <c r="A192" s="39">
        <v>7</v>
      </c>
      <c r="B192" s="291"/>
      <c r="C192" s="292"/>
      <c r="D192" s="292"/>
      <c r="E192" s="293"/>
      <c r="L192" s="39">
        <v>18</v>
      </c>
      <c r="M192" s="291"/>
      <c r="N192" s="292"/>
      <c r="O192" s="292"/>
      <c r="P192" s="293"/>
      <c r="R192" s="39">
        <v>29</v>
      </c>
      <c r="S192" s="291"/>
      <c r="T192" s="292"/>
      <c r="U192" s="292"/>
      <c r="V192" s="293"/>
      <c r="X192" s="39">
        <v>40</v>
      </c>
      <c r="Y192" s="291"/>
      <c r="Z192" s="292"/>
      <c r="AA192" s="292"/>
      <c r="AB192" s="293"/>
    </row>
    <row r="193" spans="1:28" s="203" customFormat="1" x14ac:dyDescent="0.2">
      <c r="A193" s="39">
        <v>8</v>
      </c>
      <c r="B193" s="291"/>
      <c r="C193" s="292"/>
      <c r="D193" s="292"/>
      <c r="E193" s="293"/>
      <c r="L193" s="39">
        <v>19</v>
      </c>
      <c r="M193" s="291"/>
      <c r="N193" s="292"/>
      <c r="O193" s="292"/>
      <c r="P193" s="293"/>
      <c r="R193" s="39">
        <v>30</v>
      </c>
      <c r="S193" s="291"/>
      <c r="T193" s="292"/>
      <c r="U193" s="292"/>
      <c r="V193" s="293"/>
      <c r="X193" s="39">
        <v>41</v>
      </c>
      <c r="Y193" s="291"/>
      <c r="Z193" s="292"/>
      <c r="AA193" s="292"/>
      <c r="AB193" s="293"/>
    </row>
    <row r="194" spans="1:28" s="203" customFormat="1" x14ac:dyDescent="0.2">
      <c r="A194" s="39">
        <v>9</v>
      </c>
      <c r="B194" s="291"/>
      <c r="C194" s="292"/>
      <c r="D194" s="292"/>
      <c r="E194" s="293"/>
      <c r="L194" s="39">
        <v>20</v>
      </c>
      <c r="M194" s="291"/>
      <c r="N194" s="292"/>
      <c r="O194" s="292"/>
      <c r="P194" s="293"/>
      <c r="R194" s="39">
        <v>31</v>
      </c>
      <c r="S194" s="291"/>
      <c r="T194" s="292"/>
      <c r="U194" s="292"/>
      <c r="V194" s="293"/>
      <c r="X194" s="39">
        <v>42</v>
      </c>
      <c r="Y194" s="291"/>
      <c r="Z194" s="292"/>
      <c r="AA194" s="292"/>
      <c r="AB194" s="293"/>
    </row>
    <row r="195" spans="1:28" s="203" customFormat="1" x14ac:dyDescent="0.2">
      <c r="A195" s="39">
        <v>10</v>
      </c>
      <c r="B195" s="291"/>
      <c r="C195" s="292"/>
      <c r="D195" s="292"/>
      <c r="E195" s="293"/>
      <c r="L195" s="39">
        <v>21</v>
      </c>
      <c r="M195" s="291"/>
      <c r="N195" s="292"/>
      <c r="O195" s="292"/>
      <c r="P195" s="293"/>
      <c r="R195" s="39">
        <v>32</v>
      </c>
      <c r="S195" s="291"/>
      <c r="T195" s="292"/>
      <c r="U195" s="292"/>
      <c r="V195" s="293"/>
      <c r="X195" s="39">
        <v>43</v>
      </c>
      <c r="Y195" s="291"/>
      <c r="Z195" s="292"/>
      <c r="AA195" s="292"/>
      <c r="AB195" s="293"/>
    </row>
    <row r="196" spans="1:28" s="203" customFormat="1" ht="13.5" thickBot="1" x14ac:dyDescent="0.25">
      <c r="A196" s="39">
        <v>11</v>
      </c>
      <c r="B196" s="291"/>
      <c r="C196" s="292"/>
      <c r="D196" s="292"/>
      <c r="E196" s="293"/>
      <c r="L196" s="39">
        <v>22</v>
      </c>
      <c r="M196" s="291"/>
      <c r="N196" s="292"/>
      <c r="O196" s="292"/>
      <c r="P196" s="293"/>
      <c r="R196" s="39">
        <v>33</v>
      </c>
      <c r="S196" s="291"/>
      <c r="T196" s="292"/>
      <c r="U196" s="292"/>
      <c r="V196" s="293"/>
      <c r="X196" s="40"/>
      <c r="Y196" s="42" t="s">
        <v>5</v>
      </c>
      <c r="Z196" s="43"/>
      <c r="AA196" s="43"/>
      <c r="AB196" s="315">
        <f>SUM(E186:E196)+SUM(P186:P196)+SUM(AB186:AB195)+SUM(V186:V196)</f>
        <v>0</v>
      </c>
    </row>
    <row r="197" spans="1:28" s="203" customFormat="1" x14ac:dyDescent="0.2">
      <c r="B197" s="208"/>
      <c r="C197" s="209"/>
      <c r="D197" s="209"/>
      <c r="E197" s="204"/>
      <c r="M197" s="208"/>
      <c r="N197" s="209"/>
      <c r="O197" s="209"/>
      <c r="P197" s="204"/>
      <c r="S197" s="208"/>
      <c r="T197" s="209"/>
      <c r="U197" s="209"/>
      <c r="V197" s="204"/>
      <c r="Y197" s="208"/>
      <c r="Z197" s="209"/>
      <c r="AA197" s="209"/>
      <c r="AB197" s="204"/>
    </row>
    <row r="198" spans="1:28" s="203" customFormat="1" x14ac:dyDescent="0.2">
      <c r="B198" s="208"/>
      <c r="C198" s="209"/>
      <c r="D198" s="209"/>
      <c r="E198" s="204"/>
      <c r="M198" s="208"/>
      <c r="N198" s="209"/>
      <c r="O198" s="209"/>
      <c r="P198" s="204"/>
      <c r="S198" s="208"/>
      <c r="T198" s="209"/>
      <c r="U198" s="209"/>
      <c r="V198" s="204"/>
      <c r="Y198" s="208"/>
      <c r="Z198" s="209"/>
      <c r="AA198" s="209"/>
      <c r="AB198" s="204"/>
    </row>
    <row r="199" spans="1:28" s="203" customFormat="1" x14ac:dyDescent="0.2">
      <c r="B199" s="208"/>
      <c r="C199" s="209"/>
      <c r="D199" s="209"/>
      <c r="E199" s="204"/>
      <c r="M199" s="208"/>
      <c r="N199" s="209"/>
      <c r="O199" s="209"/>
      <c r="P199" s="204"/>
      <c r="S199" s="208"/>
      <c r="T199" s="209"/>
      <c r="U199" s="209"/>
      <c r="V199" s="204"/>
      <c r="Y199" s="208"/>
      <c r="Z199" s="209"/>
      <c r="AA199" s="209"/>
      <c r="AB199" s="204"/>
    </row>
    <row r="200" spans="1:28" s="203" customFormat="1" x14ac:dyDescent="0.2">
      <c r="B200" s="208"/>
      <c r="C200" s="209"/>
      <c r="D200" s="209"/>
      <c r="E200" s="204"/>
      <c r="M200" s="208"/>
      <c r="N200" s="209"/>
      <c r="O200" s="209"/>
      <c r="P200" s="204"/>
      <c r="S200" s="208"/>
      <c r="T200" s="209"/>
      <c r="U200" s="209"/>
      <c r="V200" s="204"/>
      <c r="Y200" s="208"/>
      <c r="Z200" s="209"/>
      <c r="AA200" s="209"/>
      <c r="AB200" s="204"/>
    </row>
    <row r="201" spans="1:28" s="203" customFormat="1" x14ac:dyDescent="0.2">
      <c r="B201" s="208"/>
      <c r="C201" s="209"/>
      <c r="D201" s="209"/>
      <c r="E201" s="204"/>
      <c r="M201" s="208"/>
      <c r="N201" s="209"/>
      <c r="O201" s="209"/>
      <c r="P201" s="204"/>
      <c r="S201" s="208"/>
      <c r="T201" s="209"/>
      <c r="U201" s="209"/>
      <c r="V201" s="204"/>
      <c r="Y201" s="208"/>
      <c r="Z201" s="209"/>
      <c r="AA201" s="209"/>
      <c r="AB201" s="204"/>
    </row>
    <row r="202" spans="1:28" s="203" customFormat="1" x14ac:dyDescent="0.2">
      <c r="B202" s="208"/>
      <c r="C202" s="209"/>
      <c r="D202" s="209"/>
      <c r="E202" s="204"/>
      <c r="M202" s="208"/>
      <c r="N202" s="209"/>
      <c r="O202" s="209"/>
      <c r="P202" s="204"/>
      <c r="S202" s="208"/>
      <c r="T202" s="209"/>
      <c r="U202" s="209"/>
      <c r="V202" s="204"/>
      <c r="Y202" s="208"/>
      <c r="Z202" s="209"/>
      <c r="AA202" s="209"/>
      <c r="AB202" s="204"/>
    </row>
    <row r="203" spans="1:28" s="203" customFormat="1" ht="13.5" thickBot="1" x14ac:dyDescent="0.25">
      <c r="B203" s="208"/>
      <c r="C203" s="209"/>
      <c r="D203" s="209"/>
      <c r="E203" s="204"/>
      <c r="M203" s="208"/>
      <c r="N203" s="209"/>
      <c r="O203" s="209"/>
      <c r="P203" s="204"/>
      <c r="S203" s="208"/>
      <c r="T203" s="209"/>
      <c r="U203" s="209"/>
      <c r="V203" s="204"/>
      <c r="Y203" s="208"/>
      <c r="Z203" s="209"/>
      <c r="AA203" s="209"/>
      <c r="AB203" s="204"/>
    </row>
    <row r="204" spans="1:28" s="203" customFormat="1" ht="12.75" customHeight="1" x14ac:dyDescent="0.2">
      <c r="A204" s="33">
        <v>8</v>
      </c>
      <c r="B204" s="34"/>
      <c r="C204" s="458" t="s">
        <v>181</v>
      </c>
      <c r="D204" s="458" t="s">
        <v>41</v>
      </c>
      <c r="E204" s="460" t="s">
        <v>21</v>
      </c>
      <c r="L204" s="33">
        <v>8</v>
      </c>
      <c r="M204" s="34"/>
      <c r="N204" s="458" t="s">
        <v>181</v>
      </c>
      <c r="O204" s="458" t="s">
        <v>41</v>
      </c>
      <c r="P204" s="460" t="s">
        <v>21</v>
      </c>
      <c r="R204" s="33">
        <v>8</v>
      </c>
      <c r="S204" s="34"/>
      <c r="T204" s="458" t="s">
        <v>181</v>
      </c>
      <c r="U204" s="458" t="s">
        <v>41</v>
      </c>
      <c r="V204" s="460" t="s">
        <v>21</v>
      </c>
      <c r="X204" s="33">
        <v>8</v>
      </c>
      <c r="Y204" s="34"/>
      <c r="Z204" s="458" t="s">
        <v>181</v>
      </c>
      <c r="AA204" s="458" t="s">
        <v>41</v>
      </c>
      <c r="AB204" s="460" t="s">
        <v>21</v>
      </c>
    </row>
    <row r="205" spans="1:28" s="203" customFormat="1" ht="51" x14ac:dyDescent="0.2">
      <c r="A205" s="35" t="s">
        <v>9</v>
      </c>
      <c r="B205" s="64" t="str">
        <f>+" אסמכתא " &amp; B10 &amp;"         חזרה לטבלה "</f>
        <v xml:space="preserve"> אסמכתא          חזרה לטבלה </v>
      </c>
      <c r="C205" s="459"/>
      <c r="D205" s="459"/>
      <c r="E205" s="461"/>
      <c r="L205" s="35" t="s">
        <v>27</v>
      </c>
      <c r="M205" s="64" t="str">
        <f>+" אסמכתא " &amp; B10 &amp;"         חזרה לטבלה "</f>
        <v xml:space="preserve"> אסמכתא          חזרה לטבלה </v>
      </c>
      <c r="N205" s="459"/>
      <c r="O205" s="459"/>
      <c r="P205" s="461"/>
      <c r="R205" s="35" t="s">
        <v>27</v>
      </c>
      <c r="S205" s="64" t="str">
        <f>+" אסמכתא " &amp; B10 &amp;"         חזרה לטבלה "</f>
        <v xml:space="preserve"> אסמכתא          חזרה לטבלה </v>
      </c>
      <c r="T205" s="459"/>
      <c r="U205" s="459"/>
      <c r="V205" s="461"/>
      <c r="X205" s="35" t="s">
        <v>27</v>
      </c>
      <c r="Y205" s="64" t="str">
        <f>+" אסמכתא " &amp; B10 &amp;"         חזרה לטבלה "</f>
        <v xml:space="preserve"> אסמכתא          חזרה לטבלה </v>
      </c>
      <c r="Z205" s="459"/>
      <c r="AA205" s="459"/>
      <c r="AB205" s="461"/>
    </row>
    <row r="206" spans="1:28" s="203" customFormat="1" x14ac:dyDescent="0.2">
      <c r="A206" s="39">
        <v>1</v>
      </c>
      <c r="B206" s="291"/>
      <c r="C206" s="292"/>
      <c r="D206" s="292"/>
      <c r="E206" s="293"/>
      <c r="L206" s="39">
        <v>12</v>
      </c>
      <c r="M206" s="291"/>
      <c r="N206" s="292"/>
      <c r="O206" s="292"/>
      <c r="P206" s="293"/>
      <c r="R206" s="39">
        <v>23</v>
      </c>
      <c r="S206" s="291"/>
      <c r="T206" s="292"/>
      <c r="U206" s="292"/>
      <c r="V206" s="293"/>
      <c r="X206" s="39">
        <v>34</v>
      </c>
      <c r="Y206" s="291"/>
      <c r="Z206" s="292"/>
      <c r="AA206" s="292"/>
      <c r="AB206" s="293"/>
    </row>
    <row r="207" spans="1:28" s="203" customFormat="1" x14ac:dyDescent="0.2">
      <c r="A207" s="39">
        <v>2</v>
      </c>
      <c r="B207" s="291"/>
      <c r="C207" s="292"/>
      <c r="D207" s="292"/>
      <c r="E207" s="293"/>
      <c r="L207" s="39">
        <v>13</v>
      </c>
      <c r="M207" s="291"/>
      <c r="N207" s="292"/>
      <c r="O207" s="292"/>
      <c r="P207" s="293"/>
      <c r="R207" s="39">
        <v>24</v>
      </c>
      <c r="S207" s="291"/>
      <c r="T207" s="292"/>
      <c r="U207" s="292"/>
      <c r="V207" s="293"/>
      <c r="X207" s="39">
        <v>35</v>
      </c>
      <c r="Y207" s="291"/>
      <c r="Z207" s="292"/>
      <c r="AA207" s="292"/>
      <c r="AB207" s="293"/>
    </row>
    <row r="208" spans="1:28" s="203" customFormat="1" x14ac:dyDescent="0.2">
      <c r="A208" s="39">
        <v>3</v>
      </c>
      <c r="B208" s="291"/>
      <c r="C208" s="292"/>
      <c r="D208" s="292"/>
      <c r="E208" s="293"/>
      <c r="L208" s="39">
        <v>14</v>
      </c>
      <c r="M208" s="291"/>
      <c r="N208" s="292"/>
      <c r="O208" s="292"/>
      <c r="P208" s="293"/>
      <c r="R208" s="39">
        <v>25</v>
      </c>
      <c r="S208" s="291"/>
      <c r="T208" s="292"/>
      <c r="U208" s="292"/>
      <c r="V208" s="293"/>
      <c r="X208" s="39">
        <v>36</v>
      </c>
      <c r="Y208" s="291"/>
      <c r="Z208" s="292"/>
      <c r="AA208" s="292"/>
      <c r="AB208" s="293"/>
    </row>
    <row r="209" spans="1:28" s="203" customFormat="1" x14ac:dyDescent="0.2">
      <c r="A209" s="39">
        <v>4</v>
      </c>
      <c r="B209" s="291"/>
      <c r="C209" s="292"/>
      <c r="D209" s="292"/>
      <c r="E209" s="293"/>
      <c r="L209" s="39">
        <v>15</v>
      </c>
      <c r="M209" s="291"/>
      <c r="N209" s="292"/>
      <c r="O209" s="292"/>
      <c r="P209" s="293"/>
      <c r="R209" s="39">
        <v>26</v>
      </c>
      <c r="S209" s="291"/>
      <c r="T209" s="292"/>
      <c r="U209" s="292"/>
      <c r="V209" s="293"/>
      <c r="X209" s="39">
        <v>37</v>
      </c>
      <c r="Y209" s="291"/>
      <c r="Z209" s="292"/>
      <c r="AA209" s="292"/>
      <c r="AB209" s="293"/>
    </row>
    <row r="210" spans="1:28" s="203" customFormat="1" x14ac:dyDescent="0.2">
      <c r="A210" s="39">
        <v>5</v>
      </c>
      <c r="B210" s="291"/>
      <c r="C210" s="292"/>
      <c r="D210" s="292"/>
      <c r="E210" s="293"/>
      <c r="L210" s="39">
        <v>16</v>
      </c>
      <c r="M210" s="291"/>
      <c r="N210" s="292"/>
      <c r="O210" s="292"/>
      <c r="P210" s="293"/>
      <c r="R210" s="39">
        <v>27</v>
      </c>
      <c r="S210" s="291"/>
      <c r="T210" s="292"/>
      <c r="U210" s="292"/>
      <c r="V210" s="293"/>
      <c r="X210" s="39">
        <v>38</v>
      </c>
      <c r="Y210" s="291"/>
      <c r="Z210" s="292"/>
      <c r="AA210" s="292"/>
      <c r="AB210" s="293"/>
    </row>
    <row r="211" spans="1:28" s="203" customFormat="1" x14ac:dyDescent="0.2">
      <c r="A211" s="39">
        <v>6</v>
      </c>
      <c r="B211" s="291"/>
      <c r="C211" s="292"/>
      <c r="D211" s="292"/>
      <c r="E211" s="293"/>
      <c r="L211" s="39">
        <v>17</v>
      </c>
      <c r="M211" s="291"/>
      <c r="N211" s="292"/>
      <c r="O211" s="292"/>
      <c r="P211" s="293"/>
      <c r="R211" s="39">
        <v>28</v>
      </c>
      <c r="S211" s="291"/>
      <c r="T211" s="292"/>
      <c r="U211" s="292"/>
      <c r="V211" s="293"/>
      <c r="X211" s="39">
        <v>39</v>
      </c>
      <c r="Y211" s="291"/>
      <c r="Z211" s="292"/>
      <c r="AA211" s="292"/>
      <c r="AB211" s="293"/>
    </row>
    <row r="212" spans="1:28" s="203" customFormat="1" x14ac:dyDescent="0.2">
      <c r="A212" s="39">
        <v>7</v>
      </c>
      <c r="B212" s="291"/>
      <c r="C212" s="292"/>
      <c r="D212" s="292"/>
      <c r="E212" s="293"/>
      <c r="L212" s="39">
        <v>18</v>
      </c>
      <c r="M212" s="291"/>
      <c r="N212" s="292"/>
      <c r="O212" s="292"/>
      <c r="P212" s="293"/>
      <c r="R212" s="39">
        <v>29</v>
      </c>
      <c r="S212" s="291"/>
      <c r="T212" s="292"/>
      <c r="U212" s="292"/>
      <c r="V212" s="293"/>
      <c r="X212" s="39">
        <v>40</v>
      </c>
      <c r="Y212" s="291"/>
      <c r="Z212" s="292"/>
      <c r="AA212" s="292"/>
      <c r="AB212" s="293"/>
    </row>
    <row r="213" spans="1:28" s="203" customFormat="1" x14ac:dyDescent="0.2">
      <c r="A213" s="39">
        <v>8</v>
      </c>
      <c r="B213" s="291"/>
      <c r="C213" s="292"/>
      <c r="D213" s="292"/>
      <c r="E213" s="293"/>
      <c r="L213" s="39">
        <v>19</v>
      </c>
      <c r="M213" s="291"/>
      <c r="N213" s="292"/>
      <c r="O213" s="292"/>
      <c r="P213" s="293"/>
      <c r="R213" s="39">
        <v>30</v>
      </c>
      <c r="S213" s="291"/>
      <c r="T213" s="292"/>
      <c r="U213" s="292"/>
      <c r="V213" s="293"/>
      <c r="X213" s="39">
        <v>41</v>
      </c>
      <c r="Y213" s="291"/>
      <c r="Z213" s="292"/>
      <c r="AA213" s="292"/>
      <c r="AB213" s="293"/>
    </row>
    <row r="214" spans="1:28" s="203" customFormat="1" x14ac:dyDescent="0.2">
      <c r="A214" s="39">
        <v>9</v>
      </c>
      <c r="B214" s="291"/>
      <c r="C214" s="292"/>
      <c r="D214" s="292"/>
      <c r="E214" s="293"/>
      <c r="L214" s="39">
        <v>20</v>
      </c>
      <c r="M214" s="291"/>
      <c r="N214" s="292"/>
      <c r="O214" s="292"/>
      <c r="P214" s="293"/>
      <c r="R214" s="39">
        <v>31</v>
      </c>
      <c r="S214" s="291"/>
      <c r="T214" s="292"/>
      <c r="U214" s="292"/>
      <c r="V214" s="293"/>
      <c r="X214" s="39">
        <v>42</v>
      </c>
      <c r="Y214" s="291"/>
      <c r="Z214" s="292"/>
      <c r="AA214" s="292"/>
      <c r="AB214" s="293"/>
    </row>
    <row r="215" spans="1:28" s="203" customFormat="1" x14ac:dyDescent="0.2">
      <c r="A215" s="39">
        <v>10</v>
      </c>
      <c r="B215" s="291"/>
      <c r="C215" s="292"/>
      <c r="D215" s="292"/>
      <c r="E215" s="293"/>
      <c r="L215" s="39">
        <v>21</v>
      </c>
      <c r="M215" s="291"/>
      <c r="N215" s="292"/>
      <c r="O215" s="292"/>
      <c r="P215" s="293"/>
      <c r="R215" s="39">
        <v>32</v>
      </c>
      <c r="S215" s="291"/>
      <c r="T215" s="292"/>
      <c r="U215" s="292"/>
      <c r="V215" s="293"/>
      <c r="X215" s="39">
        <v>43</v>
      </c>
      <c r="Y215" s="291"/>
      <c r="Z215" s="292"/>
      <c r="AA215" s="292"/>
      <c r="AB215" s="293"/>
    </row>
    <row r="216" spans="1:28" s="203" customFormat="1" ht="13.5" thickBot="1" x14ac:dyDescent="0.25">
      <c r="A216" s="39">
        <v>11</v>
      </c>
      <c r="B216" s="291"/>
      <c r="C216" s="292"/>
      <c r="D216" s="292"/>
      <c r="E216" s="293"/>
      <c r="L216" s="39">
        <v>22</v>
      </c>
      <c r="M216" s="291"/>
      <c r="N216" s="292"/>
      <c r="O216" s="292"/>
      <c r="P216" s="293"/>
      <c r="R216" s="39">
        <v>33</v>
      </c>
      <c r="S216" s="291"/>
      <c r="T216" s="292"/>
      <c r="U216" s="292"/>
      <c r="V216" s="293"/>
      <c r="X216" s="40"/>
      <c r="Y216" s="42" t="s">
        <v>5</v>
      </c>
      <c r="Z216" s="43"/>
      <c r="AA216" s="43"/>
      <c r="AB216" s="315">
        <f>SUM(E206:E216)+SUM(P206:P216)+SUM(AB206:AB215)+SUM(V206:V216)</f>
        <v>0</v>
      </c>
    </row>
    <row r="217" spans="1:28" s="203" customFormat="1" x14ac:dyDescent="0.2">
      <c r="B217" s="208"/>
      <c r="C217" s="209"/>
      <c r="D217" s="209"/>
      <c r="E217" s="204"/>
      <c r="M217" s="208"/>
      <c r="N217" s="209"/>
      <c r="O217" s="209"/>
      <c r="P217" s="204"/>
      <c r="S217" s="208"/>
      <c r="T217" s="209"/>
      <c r="U217" s="209"/>
      <c r="V217" s="204"/>
      <c r="Y217" s="208"/>
      <c r="Z217" s="209"/>
      <c r="AA217" s="209"/>
      <c r="AB217" s="204"/>
    </row>
    <row r="218" spans="1:28" s="203" customFormat="1" x14ac:dyDescent="0.2">
      <c r="B218" s="208"/>
      <c r="C218" s="209"/>
      <c r="D218" s="209"/>
      <c r="E218" s="204"/>
      <c r="M218" s="208"/>
      <c r="N218" s="209"/>
      <c r="O218" s="209"/>
      <c r="P218" s="204"/>
      <c r="S218" s="208"/>
      <c r="T218" s="209"/>
      <c r="U218" s="209"/>
      <c r="V218" s="204"/>
      <c r="Y218" s="208"/>
      <c r="Z218" s="209"/>
      <c r="AA218" s="209"/>
      <c r="AB218" s="204"/>
    </row>
    <row r="219" spans="1:28" s="203" customFormat="1" x14ac:dyDescent="0.2">
      <c r="B219" s="208"/>
      <c r="C219" s="209"/>
      <c r="D219" s="209"/>
      <c r="E219" s="204"/>
      <c r="M219" s="208"/>
      <c r="N219" s="209"/>
      <c r="O219" s="209"/>
      <c r="P219" s="204"/>
      <c r="S219" s="208"/>
      <c r="T219" s="209"/>
      <c r="U219" s="209"/>
      <c r="V219" s="204"/>
      <c r="Y219" s="208"/>
      <c r="Z219" s="209"/>
      <c r="AA219" s="209"/>
      <c r="AB219" s="204"/>
    </row>
    <row r="220" spans="1:28" s="203" customFormat="1" x14ac:dyDescent="0.2">
      <c r="B220" s="208"/>
      <c r="C220" s="209"/>
      <c r="D220" s="209"/>
      <c r="E220" s="204"/>
      <c r="M220" s="208"/>
      <c r="N220" s="209"/>
      <c r="O220" s="209"/>
      <c r="P220" s="204"/>
      <c r="S220" s="208"/>
      <c r="T220" s="209"/>
      <c r="U220" s="209"/>
      <c r="V220" s="204"/>
      <c r="Y220" s="208"/>
      <c r="Z220" s="209"/>
      <c r="AA220" s="209"/>
      <c r="AB220" s="204"/>
    </row>
    <row r="221" spans="1:28" s="203" customFormat="1" x14ac:dyDescent="0.2">
      <c r="B221" s="208"/>
      <c r="C221" s="209"/>
      <c r="D221" s="209"/>
      <c r="E221" s="204"/>
      <c r="M221" s="208"/>
      <c r="N221" s="209"/>
      <c r="O221" s="209"/>
      <c r="P221" s="204"/>
      <c r="S221" s="208"/>
      <c r="T221" s="209"/>
      <c r="U221" s="209"/>
      <c r="V221" s="204"/>
      <c r="Y221" s="208"/>
      <c r="Z221" s="209"/>
      <c r="AA221" s="209"/>
      <c r="AB221" s="204"/>
    </row>
    <row r="222" spans="1:28" s="203" customFormat="1" x14ac:dyDescent="0.2">
      <c r="B222" s="208"/>
      <c r="C222" s="209"/>
      <c r="D222" s="209"/>
      <c r="E222" s="204"/>
      <c r="M222" s="208"/>
      <c r="N222" s="209"/>
      <c r="O222" s="209"/>
      <c r="P222" s="204"/>
      <c r="S222" s="208"/>
      <c r="T222" s="209"/>
      <c r="U222" s="209"/>
      <c r="V222" s="204"/>
      <c r="Y222" s="208"/>
      <c r="Z222" s="209"/>
      <c r="AA222" s="209"/>
      <c r="AB222" s="204"/>
    </row>
    <row r="223" spans="1:28" s="203" customFormat="1" ht="13.5" thickBot="1" x14ac:dyDescent="0.25">
      <c r="B223" s="208"/>
      <c r="C223" s="209"/>
      <c r="D223" s="209"/>
      <c r="E223" s="204"/>
      <c r="M223" s="208"/>
      <c r="N223" s="209"/>
      <c r="O223" s="209"/>
      <c r="P223" s="204"/>
      <c r="S223" s="208"/>
      <c r="T223" s="209"/>
      <c r="U223" s="209"/>
      <c r="V223" s="204"/>
      <c r="Y223" s="208"/>
      <c r="Z223" s="209"/>
      <c r="AA223" s="209"/>
      <c r="AB223" s="204"/>
    </row>
    <row r="224" spans="1:28" s="203" customFormat="1" ht="12.75" customHeight="1" x14ac:dyDescent="0.2">
      <c r="A224" s="33">
        <v>9</v>
      </c>
      <c r="B224" s="34"/>
      <c r="C224" s="458" t="s">
        <v>181</v>
      </c>
      <c r="D224" s="458" t="s">
        <v>41</v>
      </c>
      <c r="E224" s="460" t="s">
        <v>21</v>
      </c>
      <c r="L224" s="33">
        <v>9</v>
      </c>
      <c r="M224" s="34"/>
      <c r="N224" s="458" t="s">
        <v>181</v>
      </c>
      <c r="O224" s="458" t="s">
        <v>41</v>
      </c>
      <c r="P224" s="460" t="s">
        <v>21</v>
      </c>
      <c r="R224" s="33">
        <v>9</v>
      </c>
      <c r="S224" s="34"/>
      <c r="T224" s="458" t="s">
        <v>181</v>
      </c>
      <c r="U224" s="458" t="s">
        <v>41</v>
      </c>
      <c r="V224" s="310" t="s">
        <v>21</v>
      </c>
      <c r="X224" s="33">
        <v>9</v>
      </c>
      <c r="Y224" s="34"/>
      <c r="Z224" s="458" t="s">
        <v>181</v>
      </c>
      <c r="AA224" s="458" t="s">
        <v>41</v>
      </c>
      <c r="AB224" s="460" t="s">
        <v>21</v>
      </c>
    </row>
    <row r="225" spans="1:28" s="203" customFormat="1" ht="51" x14ac:dyDescent="0.2">
      <c r="A225" s="35" t="s">
        <v>9</v>
      </c>
      <c r="B225" s="64" t="str">
        <f>+" אסמכתא " &amp; B11 &amp;"         חזרה לטבלה "</f>
        <v xml:space="preserve"> אסמכתא          חזרה לטבלה </v>
      </c>
      <c r="C225" s="459"/>
      <c r="D225" s="459"/>
      <c r="E225" s="461"/>
      <c r="L225" s="35" t="s">
        <v>27</v>
      </c>
      <c r="M225" s="64" t="str">
        <f>+" אסמכתא " &amp; B11 &amp;"         חזרה לטבלה "</f>
        <v xml:space="preserve"> אסמכתא          חזרה לטבלה </v>
      </c>
      <c r="N225" s="459"/>
      <c r="O225" s="459"/>
      <c r="P225" s="461"/>
      <c r="R225" s="35" t="s">
        <v>27</v>
      </c>
      <c r="S225" s="64" t="str">
        <f>+" אסמכתא " &amp; B11 &amp;"         חזרה לטבלה "</f>
        <v xml:space="preserve"> אסמכתא          חזרה לטבלה </v>
      </c>
      <c r="T225" s="459"/>
      <c r="U225" s="459"/>
      <c r="V225" s="311"/>
      <c r="X225" s="35" t="s">
        <v>27</v>
      </c>
      <c r="Y225" s="64" t="str">
        <f>+" אסמכתא " &amp; B11 &amp;"         חזרה לטבלה "</f>
        <v xml:space="preserve"> אסמכתא          חזרה לטבלה </v>
      </c>
      <c r="Z225" s="459"/>
      <c r="AA225" s="459"/>
      <c r="AB225" s="461"/>
    </row>
    <row r="226" spans="1:28" s="203" customFormat="1" x14ac:dyDescent="0.2">
      <c r="A226" s="39">
        <v>1</v>
      </c>
      <c r="B226" s="291"/>
      <c r="C226" s="292"/>
      <c r="D226" s="292"/>
      <c r="E226" s="293"/>
      <c r="L226" s="39">
        <v>12</v>
      </c>
      <c r="M226" s="291"/>
      <c r="N226" s="292"/>
      <c r="O226" s="292"/>
      <c r="P226" s="293"/>
      <c r="R226" s="39">
        <v>23</v>
      </c>
      <c r="S226" s="291"/>
      <c r="T226" s="292"/>
      <c r="U226" s="292"/>
      <c r="V226" s="293"/>
      <c r="X226" s="39">
        <v>34</v>
      </c>
      <c r="Y226" s="291"/>
      <c r="Z226" s="292"/>
      <c r="AA226" s="292"/>
      <c r="AB226" s="293"/>
    </row>
    <row r="227" spans="1:28" s="203" customFormat="1" x14ac:dyDescent="0.2">
      <c r="A227" s="39">
        <v>2</v>
      </c>
      <c r="B227" s="291"/>
      <c r="C227" s="292"/>
      <c r="D227" s="292"/>
      <c r="E227" s="293"/>
      <c r="L227" s="39">
        <v>13</v>
      </c>
      <c r="M227" s="291"/>
      <c r="N227" s="292"/>
      <c r="O227" s="292"/>
      <c r="P227" s="293"/>
      <c r="R227" s="39">
        <v>24</v>
      </c>
      <c r="S227" s="291"/>
      <c r="T227" s="292"/>
      <c r="U227" s="292"/>
      <c r="V227" s="293"/>
      <c r="X227" s="39">
        <v>35</v>
      </c>
      <c r="Y227" s="291"/>
      <c r="Z227" s="292"/>
      <c r="AA227" s="292"/>
      <c r="AB227" s="293"/>
    </row>
    <row r="228" spans="1:28" s="203" customFormat="1" x14ac:dyDescent="0.2">
      <c r="A228" s="39">
        <v>3</v>
      </c>
      <c r="B228" s="291"/>
      <c r="C228" s="292"/>
      <c r="D228" s="292"/>
      <c r="E228" s="293"/>
      <c r="L228" s="39">
        <v>14</v>
      </c>
      <c r="M228" s="291"/>
      <c r="N228" s="292"/>
      <c r="O228" s="292"/>
      <c r="P228" s="293"/>
      <c r="R228" s="39">
        <v>25</v>
      </c>
      <c r="S228" s="291"/>
      <c r="T228" s="292"/>
      <c r="U228" s="292"/>
      <c r="V228" s="293"/>
      <c r="X228" s="39">
        <v>36</v>
      </c>
      <c r="Y228" s="291"/>
      <c r="Z228" s="292"/>
      <c r="AA228" s="292"/>
      <c r="AB228" s="293"/>
    </row>
    <row r="229" spans="1:28" s="203" customFormat="1" x14ac:dyDescent="0.2">
      <c r="A229" s="39">
        <v>4</v>
      </c>
      <c r="B229" s="291"/>
      <c r="C229" s="292"/>
      <c r="D229" s="292"/>
      <c r="E229" s="293"/>
      <c r="L229" s="39">
        <v>15</v>
      </c>
      <c r="M229" s="291"/>
      <c r="N229" s="292"/>
      <c r="O229" s="292"/>
      <c r="P229" s="293"/>
      <c r="R229" s="39">
        <v>26</v>
      </c>
      <c r="S229" s="291"/>
      <c r="T229" s="292"/>
      <c r="U229" s="292"/>
      <c r="V229" s="293"/>
      <c r="X229" s="39">
        <v>37</v>
      </c>
      <c r="Y229" s="291"/>
      <c r="Z229" s="292"/>
      <c r="AA229" s="292"/>
      <c r="AB229" s="293"/>
    </row>
    <row r="230" spans="1:28" s="203" customFormat="1" x14ac:dyDescent="0.2">
      <c r="A230" s="39">
        <v>5</v>
      </c>
      <c r="B230" s="291"/>
      <c r="C230" s="292"/>
      <c r="D230" s="292"/>
      <c r="E230" s="293"/>
      <c r="L230" s="39">
        <v>16</v>
      </c>
      <c r="M230" s="291"/>
      <c r="N230" s="292"/>
      <c r="O230" s="292"/>
      <c r="P230" s="293"/>
      <c r="R230" s="39">
        <v>27</v>
      </c>
      <c r="S230" s="291"/>
      <c r="T230" s="292"/>
      <c r="U230" s="292"/>
      <c r="V230" s="293"/>
      <c r="X230" s="39">
        <v>38</v>
      </c>
      <c r="Y230" s="291"/>
      <c r="Z230" s="292"/>
      <c r="AA230" s="292"/>
      <c r="AB230" s="293"/>
    </row>
    <row r="231" spans="1:28" s="203" customFormat="1" x14ac:dyDescent="0.2">
      <c r="A231" s="39">
        <v>6</v>
      </c>
      <c r="B231" s="291"/>
      <c r="C231" s="292"/>
      <c r="D231" s="292"/>
      <c r="E231" s="293"/>
      <c r="L231" s="39">
        <v>17</v>
      </c>
      <c r="M231" s="291"/>
      <c r="N231" s="292"/>
      <c r="O231" s="292"/>
      <c r="P231" s="293"/>
      <c r="R231" s="39">
        <v>28</v>
      </c>
      <c r="S231" s="291"/>
      <c r="T231" s="292"/>
      <c r="U231" s="292"/>
      <c r="V231" s="293"/>
      <c r="X231" s="39">
        <v>39</v>
      </c>
      <c r="Y231" s="291"/>
      <c r="Z231" s="292"/>
      <c r="AA231" s="292"/>
      <c r="AB231" s="293"/>
    </row>
    <row r="232" spans="1:28" s="203" customFormat="1" x14ac:dyDescent="0.2">
      <c r="A232" s="39">
        <v>7</v>
      </c>
      <c r="B232" s="291"/>
      <c r="C232" s="292"/>
      <c r="D232" s="292"/>
      <c r="E232" s="293"/>
      <c r="L232" s="39">
        <v>18</v>
      </c>
      <c r="M232" s="291"/>
      <c r="N232" s="292"/>
      <c r="O232" s="292"/>
      <c r="P232" s="293"/>
      <c r="R232" s="39">
        <v>29</v>
      </c>
      <c r="S232" s="291"/>
      <c r="T232" s="292"/>
      <c r="U232" s="292"/>
      <c r="V232" s="293"/>
      <c r="X232" s="39">
        <v>40</v>
      </c>
      <c r="Y232" s="291"/>
      <c r="Z232" s="292"/>
      <c r="AA232" s="292"/>
      <c r="AB232" s="293"/>
    </row>
    <row r="233" spans="1:28" s="203" customFormat="1" x14ac:dyDescent="0.2">
      <c r="A233" s="39">
        <v>8</v>
      </c>
      <c r="B233" s="291"/>
      <c r="C233" s="292"/>
      <c r="D233" s="292"/>
      <c r="E233" s="293"/>
      <c r="L233" s="39">
        <v>19</v>
      </c>
      <c r="M233" s="291"/>
      <c r="N233" s="292"/>
      <c r="O233" s="292"/>
      <c r="P233" s="293"/>
      <c r="R233" s="39">
        <v>30</v>
      </c>
      <c r="S233" s="291"/>
      <c r="T233" s="292"/>
      <c r="U233" s="292"/>
      <c r="V233" s="293"/>
      <c r="X233" s="39">
        <v>41</v>
      </c>
      <c r="Y233" s="291"/>
      <c r="Z233" s="292"/>
      <c r="AA233" s="292"/>
      <c r="AB233" s="293"/>
    </row>
    <row r="234" spans="1:28" s="203" customFormat="1" x14ac:dyDescent="0.2">
      <c r="A234" s="39">
        <v>9</v>
      </c>
      <c r="B234" s="291"/>
      <c r="C234" s="292"/>
      <c r="D234" s="292"/>
      <c r="E234" s="293"/>
      <c r="L234" s="39">
        <v>20</v>
      </c>
      <c r="M234" s="291"/>
      <c r="N234" s="292"/>
      <c r="O234" s="292"/>
      <c r="P234" s="293"/>
      <c r="R234" s="39">
        <v>31</v>
      </c>
      <c r="S234" s="291"/>
      <c r="T234" s="292"/>
      <c r="U234" s="292"/>
      <c r="V234" s="293"/>
      <c r="X234" s="39">
        <v>42</v>
      </c>
      <c r="Y234" s="291"/>
      <c r="Z234" s="292"/>
      <c r="AA234" s="292"/>
      <c r="AB234" s="293"/>
    </row>
    <row r="235" spans="1:28" s="203" customFormat="1" x14ac:dyDescent="0.2">
      <c r="A235" s="39">
        <v>10</v>
      </c>
      <c r="B235" s="291"/>
      <c r="C235" s="292"/>
      <c r="D235" s="292"/>
      <c r="E235" s="293"/>
      <c r="L235" s="39">
        <v>21</v>
      </c>
      <c r="M235" s="291"/>
      <c r="N235" s="292"/>
      <c r="O235" s="292"/>
      <c r="P235" s="293"/>
      <c r="R235" s="39">
        <v>32</v>
      </c>
      <c r="S235" s="291"/>
      <c r="T235" s="292"/>
      <c r="U235" s="292"/>
      <c r="V235" s="293"/>
      <c r="X235" s="39">
        <v>43</v>
      </c>
      <c r="Y235" s="291"/>
      <c r="Z235" s="292"/>
      <c r="AA235" s="292"/>
      <c r="AB235" s="293"/>
    </row>
    <row r="236" spans="1:28" s="203" customFormat="1" ht="13.5" thickBot="1" x14ac:dyDescent="0.25">
      <c r="A236" s="39">
        <v>11</v>
      </c>
      <c r="B236" s="291"/>
      <c r="C236" s="292"/>
      <c r="D236" s="292"/>
      <c r="E236" s="293"/>
      <c r="L236" s="39">
        <v>22</v>
      </c>
      <c r="M236" s="291"/>
      <c r="N236" s="292"/>
      <c r="O236" s="292"/>
      <c r="P236" s="293"/>
      <c r="R236" s="39">
        <v>33</v>
      </c>
      <c r="S236" s="291"/>
      <c r="T236" s="292"/>
      <c r="U236" s="292"/>
      <c r="V236" s="293"/>
      <c r="X236" s="40"/>
      <c r="Y236" s="42" t="s">
        <v>5</v>
      </c>
      <c r="Z236" s="43"/>
      <c r="AA236" s="43"/>
      <c r="AB236" s="315">
        <f>SUM(E226:E236)+SUM(P226:P236)+SUM(AB226:AB235)+SUM(V226:V236)</f>
        <v>0</v>
      </c>
    </row>
    <row r="237" spans="1:28" s="203" customFormat="1" x14ac:dyDescent="0.2">
      <c r="B237" s="208"/>
      <c r="C237" s="209"/>
      <c r="D237" s="209"/>
      <c r="E237" s="204"/>
      <c r="M237" s="208"/>
      <c r="N237" s="209"/>
      <c r="O237" s="209"/>
      <c r="P237" s="204"/>
      <c r="S237" s="208"/>
      <c r="T237" s="209"/>
      <c r="U237" s="209"/>
      <c r="V237" s="204"/>
      <c r="Y237" s="208"/>
      <c r="Z237" s="209"/>
      <c r="AA237" s="209"/>
      <c r="AB237" s="204"/>
    </row>
    <row r="238" spans="1:28" s="203" customFormat="1" x14ac:dyDescent="0.2">
      <c r="B238" s="208"/>
      <c r="C238" s="209"/>
      <c r="D238" s="209"/>
      <c r="E238" s="204"/>
      <c r="M238" s="208"/>
      <c r="N238" s="209"/>
      <c r="O238" s="209"/>
      <c r="P238" s="204"/>
      <c r="S238" s="208"/>
      <c r="T238" s="209"/>
      <c r="U238" s="209"/>
      <c r="V238" s="204"/>
      <c r="Y238" s="208"/>
      <c r="Z238" s="209"/>
      <c r="AA238" s="209"/>
      <c r="AB238" s="204"/>
    </row>
    <row r="239" spans="1:28" s="203" customFormat="1" x14ac:dyDescent="0.2">
      <c r="B239" s="208"/>
      <c r="C239" s="209"/>
      <c r="D239" s="209"/>
      <c r="E239" s="204"/>
      <c r="M239" s="208"/>
      <c r="N239" s="209"/>
      <c r="O239" s="209"/>
      <c r="P239" s="204"/>
      <c r="S239" s="208"/>
      <c r="T239" s="209"/>
      <c r="U239" s="209"/>
      <c r="V239" s="204"/>
      <c r="Y239" s="208"/>
      <c r="Z239" s="209"/>
      <c r="AA239" s="209"/>
      <c r="AB239" s="204"/>
    </row>
    <row r="240" spans="1:28" s="203" customFormat="1" x14ac:dyDescent="0.2">
      <c r="B240" s="208"/>
      <c r="C240" s="209"/>
      <c r="D240" s="209"/>
      <c r="E240" s="204"/>
      <c r="M240" s="208"/>
      <c r="N240" s="209"/>
      <c r="O240" s="209"/>
      <c r="P240" s="204"/>
      <c r="S240" s="208"/>
      <c r="T240" s="209"/>
      <c r="U240" s="209"/>
      <c r="V240" s="204"/>
      <c r="Y240" s="208"/>
      <c r="Z240" s="209"/>
      <c r="AA240" s="209"/>
      <c r="AB240" s="204"/>
    </row>
    <row r="241" spans="1:28" s="203" customFormat="1" x14ac:dyDescent="0.2">
      <c r="B241" s="208"/>
      <c r="C241" s="209"/>
      <c r="D241" s="209"/>
      <c r="E241" s="204"/>
      <c r="M241" s="208"/>
      <c r="N241" s="209"/>
      <c r="O241" s="209"/>
      <c r="P241" s="204"/>
      <c r="S241" s="208"/>
      <c r="T241" s="209"/>
      <c r="U241" s="209"/>
      <c r="V241" s="204"/>
      <c r="Y241" s="208"/>
      <c r="Z241" s="209"/>
      <c r="AA241" s="209"/>
      <c r="AB241" s="204"/>
    </row>
    <row r="242" spans="1:28" s="203" customFormat="1" x14ac:dyDescent="0.2">
      <c r="B242" s="208"/>
      <c r="C242" s="209"/>
      <c r="D242" s="209"/>
      <c r="E242" s="204"/>
      <c r="M242" s="208"/>
      <c r="N242" s="209"/>
      <c r="O242" s="209"/>
      <c r="P242" s="204"/>
      <c r="S242" s="208"/>
      <c r="T242" s="209"/>
      <c r="U242" s="209"/>
      <c r="V242" s="204"/>
      <c r="Y242" s="208"/>
      <c r="Z242" s="209"/>
      <c r="AA242" s="209"/>
      <c r="AB242" s="204"/>
    </row>
    <row r="243" spans="1:28" s="203" customFormat="1" ht="13.5" thickBot="1" x14ac:dyDescent="0.25">
      <c r="B243" s="208"/>
      <c r="C243" s="209"/>
      <c r="D243" s="209"/>
      <c r="E243" s="204"/>
      <c r="M243" s="208"/>
      <c r="N243" s="209"/>
      <c r="O243" s="209"/>
      <c r="P243" s="204"/>
      <c r="S243" s="208"/>
      <c r="T243" s="209"/>
      <c r="U243" s="209"/>
      <c r="V243" s="204"/>
      <c r="Y243" s="208"/>
      <c r="Z243" s="209"/>
      <c r="AA243" s="209"/>
      <c r="AB243" s="204"/>
    </row>
    <row r="244" spans="1:28" s="203" customFormat="1" ht="12.75" customHeight="1" x14ac:dyDescent="0.2">
      <c r="A244" s="33">
        <v>10</v>
      </c>
      <c r="B244" s="34"/>
      <c r="C244" s="458" t="s">
        <v>181</v>
      </c>
      <c r="D244" s="458" t="s">
        <v>41</v>
      </c>
      <c r="E244" s="460" t="s">
        <v>21</v>
      </c>
      <c r="L244" s="33">
        <v>10</v>
      </c>
      <c r="M244" s="34"/>
      <c r="N244" s="458" t="s">
        <v>181</v>
      </c>
      <c r="O244" s="458" t="s">
        <v>41</v>
      </c>
      <c r="P244" s="460" t="s">
        <v>21</v>
      </c>
      <c r="R244" s="33">
        <v>10</v>
      </c>
      <c r="S244" s="34"/>
      <c r="T244" s="458" t="s">
        <v>181</v>
      </c>
      <c r="U244" s="458" t="s">
        <v>41</v>
      </c>
      <c r="V244" s="460" t="s">
        <v>21</v>
      </c>
      <c r="X244" s="33">
        <v>10</v>
      </c>
      <c r="Y244" s="34"/>
      <c r="Z244" s="458" t="s">
        <v>181</v>
      </c>
      <c r="AA244" s="458" t="s">
        <v>41</v>
      </c>
      <c r="AB244" s="460" t="s">
        <v>21</v>
      </c>
    </row>
    <row r="245" spans="1:28" s="203" customFormat="1" ht="51" x14ac:dyDescent="0.2">
      <c r="A245" s="35" t="s">
        <v>9</v>
      </c>
      <c r="B245" s="64" t="str">
        <f>+" אסמכתא " &amp; B12 &amp;"         חזרה לטבלה "</f>
        <v xml:space="preserve"> אסמכתא          חזרה לטבלה </v>
      </c>
      <c r="C245" s="459"/>
      <c r="D245" s="459"/>
      <c r="E245" s="461"/>
      <c r="L245" s="35" t="s">
        <v>27</v>
      </c>
      <c r="M245" s="64" t="str">
        <f>+" אסמכתא " &amp; B12 &amp;"         חזרה לטבלה "</f>
        <v xml:space="preserve"> אסמכתא          חזרה לטבלה </v>
      </c>
      <c r="N245" s="459"/>
      <c r="O245" s="459"/>
      <c r="P245" s="461"/>
      <c r="R245" s="35" t="s">
        <v>27</v>
      </c>
      <c r="S245" s="64" t="str">
        <f>+" אסמכתא " &amp; B12 &amp;"         חזרה לטבלה "</f>
        <v xml:space="preserve"> אסמכתא          חזרה לטבלה </v>
      </c>
      <c r="T245" s="459"/>
      <c r="U245" s="459"/>
      <c r="V245" s="461"/>
      <c r="X245" s="35" t="s">
        <v>27</v>
      </c>
      <c r="Y245" s="64" t="str">
        <f>+" אסמכתא " &amp; B12 &amp;"         חזרה לטבלה "</f>
        <v xml:space="preserve"> אסמכתא          חזרה לטבלה </v>
      </c>
      <c r="Z245" s="459"/>
      <c r="AA245" s="459"/>
      <c r="AB245" s="461"/>
    </row>
    <row r="246" spans="1:28" s="203" customFormat="1" x14ac:dyDescent="0.2">
      <c r="A246" s="39">
        <v>1</v>
      </c>
      <c r="B246" s="291"/>
      <c r="C246" s="292"/>
      <c r="D246" s="292"/>
      <c r="E246" s="293"/>
      <c r="L246" s="39">
        <v>12</v>
      </c>
      <c r="M246" s="291"/>
      <c r="N246" s="292"/>
      <c r="O246" s="292"/>
      <c r="P246" s="293"/>
      <c r="R246" s="39">
        <v>23</v>
      </c>
      <c r="S246" s="291"/>
      <c r="T246" s="292"/>
      <c r="U246" s="292"/>
      <c r="V246" s="293"/>
      <c r="X246" s="39">
        <v>34</v>
      </c>
      <c r="Y246" s="291"/>
      <c r="Z246" s="292"/>
      <c r="AA246" s="292"/>
      <c r="AB246" s="293"/>
    </row>
    <row r="247" spans="1:28" s="203" customFormat="1" x14ac:dyDescent="0.2">
      <c r="A247" s="39">
        <v>2</v>
      </c>
      <c r="B247" s="291"/>
      <c r="C247" s="292"/>
      <c r="D247" s="292"/>
      <c r="E247" s="293"/>
      <c r="L247" s="39">
        <v>13</v>
      </c>
      <c r="M247" s="291"/>
      <c r="N247" s="292"/>
      <c r="O247" s="292"/>
      <c r="P247" s="293"/>
      <c r="R247" s="39">
        <v>24</v>
      </c>
      <c r="S247" s="291"/>
      <c r="T247" s="292"/>
      <c r="U247" s="292"/>
      <c r="V247" s="293"/>
      <c r="X247" s="39">
        <v>35</v>
      </c>
      <c r="Y247" s="291"/>
      <c r="Z247" s="292"/>
      <c r="AA247" s="292"/>
      <c r="AB247" s="293"/>
    </row>
    <row r="248" spans="1:28" s="203" customFormat="1" x14ac:dyDescent="0.2">
      <c r="A248" s="39">
        <v>3</v>
      </c>
      <c r="B248" s="291"/>
      <c r="C248" s="292"/>
      <c r="D248" s="292"/>
      <c r="E248" s="293"/>
      <c r="L248" s="39">
        <v>14</v>
      </c>
      <c r="M248" s="291"/>
      <c r="N248" s="292"/>
      <c r="O248" s="292"/>
      <c r="P248" s="293"/>
      <c r="R248" s="39">
        <v>25</v>
      </c>
      <c r="S248" s="291"/>
      <c r="T248" s="292"/>
      <c r="U248" s="292"/>
      <c r="V248" s="293"/>
      <c r="X248" s="39">
        <v>36</v>
      </c>
      <c r="Y248" s="291"/>
      <c r="Z248" s="292"/>
      <c r="AA248" s="292"/>
      <c r="AB248" s="293"/>
    </row>
    <row r="249" spans="1:28" s="203" customFormat="1" x14ac:dyDescent="0.2">
      <c r="A249" s="39">
        <v>4</v>
      </c>
      <c r="B249" s="291"/>
      <c r="C249" s="292"/>
      <c r="D249" s="292"/>
      <c r="E249" s="293"/>
      <c r="L249" s="39">
        <v>15</v>
      </c>
      <c r="M249" s="291"/>
      <c r="N249" s="292"/>
      <c r="O249" s="292"/>
      <c r="P249" s="293"/>
      <c r="R249" s="39">
        <v>26</v>
      </c>
      <c r="S249" s="291"/>
      <c r="T249" s="292"/>
      <c r="U249" s="292"/>
      <c r="V249" s="293"/>
      <c r="X249" s="39">
        <v>37</v>
      </c>
      <c r="Y249" s="291"/>
      <c r="Z249" s="292"/>
      <c r="AA249" s="292"/>
      <c r="AB249" s="293"/>
    </row>
    <row r="250" spans="1:28" s="203" customFormat="1" x14ac:dyDescent="0.2">
      <c r="A250" s="39">
        <v>5</v>
      </c>
      <c r="B250" s="291"/>
      <c r="C250" s="292"/>
      <c r="D250" s="292"/>
      <c r="E250" s="293"/>
      <c r="L250" s="39">
        <v>16</v>
      </c>
      <c r="M250" s="291"/>
      <c r="N250" s="292"/>
      <c r="O250" s="292"/>
      <c r="P250" s="293"/>
      <c r="R250" s="39">
        <v>27</v>
      </c>
      <c r="S250" s="291"/>
      <c r="T250" s="292"/>
      <c r="U250" s="292"/>
      <c r="V250" s="293"/>
      <c r="X250" s="39">
        <v>38</v>
      </c>
      <c r="Y250" s="291"/>
      <c r="Z250" s="292"/>
      <c r="AA250" s="292"/>
      <c r="AB250" s="293"/>
    </row>
    <row r="251" spans="1:28" s="203" customFormat="1" x14ac:dyDescent="0.2">
      <c r="A251" s="39">
        <v>6</v>
      </c>
      <c r="B251" s="291"/>
      <c r="C251" s="292"/>
      <c r="D251" s="292"/>
      <c r="E251" s="293"/>
      <c r="L251" s="39">
        <v>17</v>
      </c>
      <c r="M251" s="291"/>
      <c r="N251" s="292"/>
      <c r="O251" s="292"/>
      <c r="P251" s="293"/>
      <c r="R251" s="39">
        <v>28</v>
      </c>
      <c r="S251" s="291"/>
      <c r="T251" s="292"/>
      <c r="U251" s="292"/>
      <c r="V251" s="293"/>
      <c r="X251" s="39">
        <v>39</v>
      </c>
      <c r="Y251" s="291"/>
      <c r="Z251" s="292"/>
      <c r="AA251" s="292"/>
      <c r="AB251" s="293"/>
    </row>
    <row r="252" spans="1:28" s="203" customFormat="1" x14ac:dyDescent="0.2">
      <c r="A252" s="39">
        <v>7</v>
      </c>
      <c r="B252" s="291"/>
      <c r="C252" s="292"/>
      <c r="D252" s="292"/>
      <c r="E252" s="293"/>
      <c r="L252" s="39">
        <v>18</v>
      </c>
      <c r="M252" s="291"/>
      <c r="N252" s="292"/>
      <c r="O252" s="292"/>
      <c r="P252" s="293"/>
      <c r="R252" s="39">
        <v>29</v>
      </c>
      <c r="S252" s="291"/>
      <c r="T252" s="292"/>
      <c r="U252" s="292"/>
      <c r="V252" s="293"/>
      <c r="X252" s="39">
        <v>40</v>
      </c>
      <c r="Y252" s="291"/>
      <c r="Z252" s="292"/>
      <c r="AA252" s="292"/>
      <c r="AB252" s="293"/>
    </row>
    <row r="253" spans="1:28" s="203" customFormat="1" x14ac:dyDescent="0.2">
      <c r="A253" s="39">
        <v>8</v>
      </c>
      <c r="B253" s="291"/>
      <c r="C253" s="292"/>
      <c r="D253" s="292"/>
      <c r="E253" s="293"/>
      <c r="L253" s="39">
        <v>19</v>
      </c>
      <c r="M253" s="291"/>
      <c r="N253" s="292"/>
      <c r="O253" s="292"/>
      <c r="P253" s="293"/>
      <c r="R253" s="39">
        <v>30</v>
      </c>
      <c r="S253" s="291"/>
      <c r="T253" s="292"/>
      <c r="U253" s="292"/>
      <c r="V253" s="293"/>
      <c r="X253" s="39">
        <v>41</v>
      </c>
      <c r="Y253" s="291"/>
      <c r="Z253" s="292"/>
      <c r="AA253" s="292"/>
      <c r="AB253" s="293"/>
    </row>
    <row r="254" spans="1:28" s="203" customFormat="1" x14ac:dyDescent="0.2">
      <c r="A254" s="39">
        <v>9</v>
      </c>
      <c r="B254" s="291"/>
      <c r="C254" s="292"/>
      <c r="D254" s="292"/>
      <c r="E254" s="293"/>
      <c r="L254" s="39">
        <v>20</v>
      </c>
      <c r="M254" s="291"/>
      <c r="N254" s="292"/>
      <c r="O254" s="292"/>
      <c r="P254" s="293"/>
      <c r="R254" s="39">
        <v>31</v>
      </c>
      <c r="S254" s="291"/>
      <c r="T254" s="292"/>
      <c r="U254" s="292"/>
      <c r="V254" s="293"/>
      <c r="X254" s="39">
        <v>42</v>
      </c>
      <c r="Y254" s="291"/>
      <c r="Z254" s="292"/>
      <c r="AA254" s="292"/>
      <c r="AB254" s="293"/>
    </row>
    <row r="255" spans="1:28" s="203" customFormat="1" x14ac:dyDescent="0.2">
      <c r="A255" s="39">
        <v>10</v>
      </c>
      <c r="B255" s="291"/>
      <c r="C255" s="292"/>
      <c r="D255" s="292"/>
      <c r="E255" s="293"/>
      <c r="L255" s="39">
        <v>21</v>
      </c>
      <c r="M255" s="291"/>
      <c r="N255" s="292"/>
      <c r="O255" s="292"/>
      <c r="P255" s="293"/>
      <c r="R255" s="39">
        <v>32</v>
      </c>
      <c r="S255" s="291"/>
      <c r="T255" s="292"/>
      <c r="U255" s="292"/>
      <c r="V255" s="293"/>
      <c r="X255" s="39">
        <v>43</v>
      </c>
      <c r="Y255" s="291"/>
      <c r="Z255" s="292"/>
      <c r="AA255" s="292"/>
      <c r="AB255" s="293"/>
    </row>
    <row r="256" spans="1:28" s="203" customFormat="1" ht="13.5" thickBot="1" x14ac:dyDescent="0.25">
      <c r="A256" s="39">
        <v>11</v>
      </c>
      <c r="B256" s="291"/>
      <c r="C256" s="292"/>
      <c r="D256" s="292"/>
      <c r="E256" s="293"/>
      <c r="L256" s="39">
        <v>22</v>
      </c>
      <c r="M256" s="291"/>
      <c r="N256" s="292"/>
      <c r="O256" s="292"/>
      <c r="P256" s="293"/>
      <c r="R256" s="39">
        <v>33</v>
      </c>
      <c r="S256" s="291"/>
      <c r="T256" s="292"/>
      <c r="U256" s="292"/>
      <c r="V256" s="293"/>
      <c r="X256" s="40"/>
      <c r="Y256" s="42" t="s">
        <v>5</v>
      </c>
      <c r="Z256" s="43"/>
      <c r="AA256" s="43"/>
      <c r="AB256" s="315">
        <f>SUM(E246:E256)+SUM(P246:P256)+SUM(AB246:AB255)+SUM(V246:V256)</f>
        <v>0</v>
      </c>
    </row>
    <row r="257" spans="1:28" s="203" customFormat="1" x14ac:dyDescent="0.2">
      <c r="B257" s="208"/>
      <c r="C257" s="209"/>
      <c r="D257" s="209"/>
      <c r="E257" s="204"/>
      <c r="M257" s="208"/>
      <c r="N257" s="209"/>
      <c r="O257" s="209"/>
      <c r="P257" s="204"/>
      <c r="S257" s="208"/>
      <c r="T257" s="209"/>
      <c r="U257" s="209"/>
      <c r="V257" s="204"/>
      <c r="Y257" s="208"/>
      <c r="Z257" s="209"/>
      <c r="AA257" s="209"/>
      <c r="AB257" s="204"/>
    </row>
    <row r="258" spans="1:28" s="203" customFormat="1" x14ac:dyDescent="0.2">
      <c r="B258" s="208"/>
      <c r="C258" s="209"/>
      <c r="D258" s="209"/>
      <c r="E258" s="204"/>
      <c r="M258" s="208"/>
      <c r="N258" s="209"/>
      <c r="O258" s="209"/>
      <c r="P258" s="204"/>
      <c r="S258" s="208"/>
      <c r="T258" s="209"/>
      <c r="U258" s="209"/>
      <c r="V258" s="204"/>
      <c r="Y258" s="208"/>
      <c r="Z258" s="209"/>
      <c r="AA258" s="209"/>
      <c r="AB258" s="204"/>
    </row>
    <row r="259" spans="1:28" s="203" customFormat="1" x14ac:dyDescent="0.2">
      <c r="B259" s="208"/>
      <c r="C259" s="209"/>
      <c r="D259" s="209"/>
      <c r="E259" s="204"/>
      <c r="M259" s="208"/>
      <c r="N259" s="209"/>
      <c r="O259" s="209"/>
      <c r="P259" s="204"/>
      <c r="S259" s="208"/>
      <c r="T259" s="209"/>
      <c r="U259" s="209"/>
      <c r="V259" s="204"/>
      <c r="Y259" s="208"/>
      <c r="Z259" s="209"/>
      <c r="AA259" s="209"/>
      <c r="AB259" s="204"/>
    </row>
    <row r="260" spans="1:28" s="203" customFormat="1" x14ac:dyDescent="0.2">
      <c r="B260" s="208"/>
      <c r="C260" s="209"/>
      <c r="D260" s="209"/>
      <c r="E260" s="204"/>
      <c r="M260" s="208"/>
      <c r="N260" s="209"/>
      <c r="O260" s="209"/>
      <c r="P260" s="204"/>
      <c r="S260" s="208"/>
      <c r="T260" s="209"/>
      <c r="U260" s="209"/>
      <c r="V260" s="204"/>
      <c r="Y260" s="208"/>
      <c r="Z260" s="209"/>
      <c r="AA260" s="209"/>
      <c r="AB260" s="204"/>
    </row>
    <row r="261" spans="1:28" s="203" customFormat="1" x14ac:dyDescent="0.2">
      <c r="B261" s="208"/>
      <c r="C261" s="209"/>
      <c r="D261" s="209"/>
      <c r="E261" s="204"/>
      <c r="M261" s="208"/>
      <c r="N261" s="209"/>
      <c r="O261" s="209"/>
      <c r="P261" s="204"/>
      <c r="S261" s="208"/>
      <c r="T261" s="209"/>
      <c r="U261" s="209"/>
      <c r="V261" s="204"/>
      <c r="Y261" s="208"/>
      <c r="Z261" s="209"/>
      <c r="AA261" s="209"/>
      <c r="AB261" s="204"/>
    </row>
    <row r="262" spans="1:28" s="203" customFormat="1" x14ac:dyDescent="0.2">
      <c r="B262" s="208"/>
      <c r="C262" s="209"/>
      <c r="D262" s="209"/>
      <c r="E262" s="204"/>
      <c r="M262" s="208"/>
      <c r="N262" s="209"/>
      <c r="O262" s="209"/>
      <c r="P262" s="204"/>
      <c r="S262" s="208"/>
      <c r="T262" s="209"/>
      <c r="U262" s="209"/>
      <c r="V262" s="204"/>
      <c r="Y262" s="208"/>
      <c r="Z262" s="209"/>
      <c r="AA262" s="209"/>
      <c r="AB262" s="204"/>
    </row>
    <row r="263" spans="1:28" s="203" customFormat="1" ht="13.5" thickBot="1" x14ac:dyDescent="0.25">
      <c r="B263" s="208"/>
      <c r="C263" s="209"/>
      <c r="D263" s="209"/>
      <c r="E263" s="204"/>
      <c r="M263" s="208"/>
      <c r="N263" s="209"/>
      <c r="O263" s="209"/>
      <c r="P263" s="204"/>
      <c r="S263" s="208"/>
      <c r="T263" s="209"/>
      <c r="U263" s="209"/>
      <c r="V263" s="204"/>
      <c r="Y263" s="208"/>
      <c r="Z263" s="209"/>
      <c r="AA263" s="209"/>
      <c r="AB263" s="204"/>
    </row>
    <row r="264" spans="1:28" s="203" customFormat="1" ht="12.75" customHeight="1" x14ac:dyDescent="0.2">
      <c r="A264" s="33">
        <v>11</v>
      </c>
      <c r="B264" s="34"/>
      <c r="C264" s="458" t="s">
        <v>181</v>
      </c>
      <c r="D264" s="458" t="s">
        <v>41</v>
      </c>
      <c r="E264" s="460" t="s">
        <v>21</v>
      </c>
      <c r="L264" s="33">
        <v>11</v>
      </c>
      <c r="M264" s="34"/>
      <c r="N264" s="458" t="s">
        <v>181</v>
      </c>
      <c r="O264" s="458" t="s">
        <v>41</v>
      </c>
      <c r="P264" s="460" t="s">
        <v>21</v>
      </c>
      <c r="R264" s="33">
        <v>11</v>
      </c>
      <c r="S264" s="34"/>
      <c r="T264" s="458" t="s">
        <v>181</v>
      </c>
      <c r="U264" s="458" t="s">
        <v>41</v>
      </c>
      <c r="V264" s="460" t="s">
        <v>21</v>
      </c>
      <c r="X264" s="33">
        <v>11</v>
      </c>
      <c r="Y264" s="34"/>
      <c r="Z264" s="458" t="s">
        <v>181</v>
      </c>
      <c r="AA264" s="458" t="s">
        <v>41</v>
      </c>
      <c r="AB264" s="460" t="s">
        <v>21</v>
      </c>
    </row>
    <row r="265" spans="1:28" s="203" customFormat="1" ht="51" x14ac:dyDescent="0.2">
      <c r="A265" s="35" t="s">
        <v>9</v>
      </c>
      <c r="B265" s="64" t="str">
        <f>+" אסמכתא " &amp; B13 &amp;"         חזרה לטבלה "</f>
        <v xml:space="preserve"> אסמכתא          חזרה לטבלה </v>
      </c>
      <c r="C265" s="459"/>
      <c r="D265" s="459"/>
      <c r="E265" s="461"/>
      <c r="L265" s="35" t="s">
        <v>27</v>
      </c>
      <c r="M265" s="64" t="str">
        <f>+" אסמכתא " &amp; B13 &amp;"         חזרה לטבלה "</f>
        <v xml:space="preserve"> אסמכתא          חזרה לטבלה </v>
      </c>
      <c r="N265" s="459"/>
      <c r="O265" s="459"/>
      <c r="P265" s="461"/>
      <c r="R265" s="35" t="s">
        <v>27</v>
      </c>
      <c r="S265" s="64" t="str">
        <f>+" אסמכתא " &amp; B13 &amp;"         חזרה לטבלה "</f>
        <v xml:space="preserve"> אסמכתא          חזרה לטבלה </v>
      </c>
      <c r="T265" s="459"/>
      <c r="U265" s="459"/>
      <c r="V265" s="461"/>
      <c r="X265" s="35" t="s">
        <v>27</v>
      </c>
      <c r="Y265" s="64" t="str">
        <f>+" אסמכתא " &amp; B13 &amp;"         חזרה לטבלה "</f>
        <v xml:space="preserve"> אסמכתא          חזרה לטבלה </v>
      </c>
      <c r="Z265" s="459"/>
      <c r="AA265" s="459"/>
      <c r="AB265" s="461"/>
    </row>
    <row r="266" spans="1:28" s="203" customFormat="1" x14ac:dyDescent="0.2">
      <c r="A266" s="39">
        <v>1</v>
      </c>
      <c r="B266" s="291"/>
      <c r="C266" s="292"/>
      <c r="D266" s="292"/>
      <c r="E266" s="293"/>
      <c r="L266" s="39">
        <v>12</v>
      </c>
      <c r="M266" s="291"/>
      <c r="N266" s="292"/>
      <c r="O266" s="292"/>
      <c r="P266" s="293"/>
      <c r="R266" s="39">
        <v>23</v>
      </c>
      <c r="S266" s="291"/>
      <c r="T266" s="292"/>
      <c r="U266" s="292"/>
      <c r="V266" s="293"/>
      <c r="X266" s="39">
        <v>34</v>
      </c>
      <c r="Y266" s="291"/>
      <c r="Z266" s="292"/>
      <c r="AA266" s="292"/>
      <c r="AB266" s="293"/>
    </row>
    <row r="267" spans="1:28" s="203" customFormat="1" x14ac:dyDescent="0.2">
      <c r="A267" s="39">
        <v>2</v>
      </c>
      <c r="B267" s="291"/>
      <c r="C267" s="292"/>
      <c r="D267" s="292"/>
      <c r="E267" s="293"/>
      <c r="L267" s="39">
        <v>13</v>
      </c>
      <c r="M267" s="291"/>
      <c r="N267" s="292"/>
      <c r="O267" s="292"/>
      <c r="P267" s="293"/>
      <c r="R267" s="39">
        <v>24</v>
      </c>
      <c r="S267" s="291"/>
      <c r="T267" s="292"/>
      <c r="U267" s="292"/>
      <c r="V267" s="293"/>
      <c r="X267" s="39">
        <v>35</v>
      </c>
      <c r="Y267" s="291"/>
      <c r="Z267" s="292"/>
      <c r="AA267" s="292"/>
      <c r="AB267" s="293"/>
    </row>
    <row r="268" spans="1:28" s="203" customFormat="1" x14ac:dyDescent="0.2">
      <c r="A268" s="39">
        <v>3</v>
      </c>
      <c r="B268" s="291"/>
      <c r="C268" s="292"/>
      <c r="D268" s="292"/>
      <c r="E268" s="293"/>
      <c r="L268" s="39">
        <v>14</v>
      </c>
      <c r="M268" s="291"/>
      <c r="N268" s="292"/>
      <c r="O268" s="292"/>
      <c r="P268" s="293"/>
      <c r="R268" s="39">
        <v>25</v>
      </c>
      <c r="S268" s="291"/>
      <c r="T268" s="292"/>
      <c r="U268" s="292"/>
      <c r="V268" s="293"/>
      <c r="X268" s="39">
        <v>36</v>
      </c>
      <c r="Y268" s="291"/>
      <c r="Z268" s="292"/>
      <c r="AA268" s="292"/>
      <c r="AB268" s="293"/>
    </row>
    <row r="269" spans="1:28" s="203" customFormat="1" x14ac:dyDescent="0.2">
      <c r="A269" s="39">
        <v>4</v>
      </c>
      <c r="B269" s="291"/>
      <c r="C269" s="292"/>
      <c r="D269" s="292"/>
      <c r="E269" s="293"/>
      <c r="L269" s="39">
        <v>15</v>
      </c>
      <c r="M269" s="291"/>
      <c r="N269" s="292"/>
      <c r="O269" s="292"/>
      <c r="P269" s="293"/>
      <c r="R269" s="39">
        <v>26</v>
      </c>
      <c r="S269" s="291"/>
      <c r="T269" s="292"/>
      <c r="U269" s="292"/>
      <c r="V269" s="293"/>
      <c r="X269" s="39">
        <v>37</v>
      </c>
      <c r="Y269" s="291"/>
      <c r="Z269" s="292"/>
      <c r="AA269" s="292"/>
      <c r="AB269" s="293"/>
    </row>
    <row r="270" spans="1:28" s="203" customFormat="1" x14ac:dyDescent="0.2">
      <c r="A270" s="39">
        <v>5</v>
      </c>
      <c r="B270" s="291"/>
      <c r="C270" s="292"/>
      <c r="D270" s="292"/>
      <c r="E270" s="293"/>
      <c r="L270" s="39">
        <v>16</v>
      </c>
      <c r="M270" s="291"/>
      <c r="N270" s="292"/>
      <c r="O270" s="292"/>
      <c r="P270" s="293"/>
      <c r="R270" s="39">
        <v>27</v>
      </c>
      <c r="S270" s="291"/>
      <c r="T270" s="292"/>
      <c r="U270" s="292"/>
      <c r="V270" s="293"/>
      <c r="X270" s="39">
        <v>38</v>
      </c>
      <c r="Y270" s="291"/>
      <c r="Z270" s="292"/>
      <c r="AA270" s="292"/>
      <c r="AB270" s="293"/>
    </row>
    <row r="271" spans="1:28" s="203" customFormat="1" x14ac:dyDescent="0.2">
      <c r="A271" s="39">
        <v>6</v>
      </c>
      <c r="B271" s="291"/>
      <c r="C271" s="292"/>
      <c r="D271" s="292"/>
      <c r="E271" s="293"/>
      <c r="L271" s="39">
        <v>17</v>
      </c>
      <c r="M271" s="291"/>
      <c r="N271" s="292"/>
      <c r="O271" s="292"/>
      <c r="P271" s="293"/>
      <c r="R271" s="39">
        <v>28</v>
      </c>
      <c r="S271" s="291"/>
      <c r="T271" s="292"/>
      <c r="U271" s="292"/>
      <c r="V271" s="293"/>
      <c r="X271" s="39">
        <v>39</v>
      </c>
      <c r="Y271" s="291"/>
      <c r="Z271" s="292"/>
      <c r="AA271" s="292"/>
      <c r="AB271" s="293"/>
    </row>
    <row r="272" spans="1:28" s="203" customFormat="1" x14ac:dyDescent="0.2">
      <c r="A272" s="39">
        <v>7</v>
      </c>
      <c r="B272" s="291"/>
      <c r="C272" s="292"/>
      <c r="D272" s="292"/>
      <c r="E272" s="293"/>
      <c r="L272" s="39">
        <v>18</v>
      </c>
      <c r="M272" s="291"/>
      <c r="N272" s="292"/>
      <c r="O272" s="292"/>
      <c r="P272" s="293"/>
      <c r="R272" s="39">
        <v>29</v>
      </c>
      <c r="S272" s="291"/>
      <c r="T272" s="292"/>
      <c r="U272" s="292"/>
      <c r="V272" s="293"/>
      <c r="X272" s="39">
        <v>40</v>
      </c>
      <c r="Y272" s="291"/>
      <c r="Z272" s="292"/>
      <c r="AA272" s="292"/>
      <c r="AB272" s="293"/>
    </row>
    <row r="273" spans="1:28" s="203" customFormat="1" x14ac:dyDescent="0.2">
      <c r="A273" s="39">
        <v>8</v>
      </c>
      <c r="B273" s="291"/>
      <c r="C273" s="292"/>
      <c r="D273" s="292"/>
      <c r="E273" s="293"/>
      <c r="L273" s="39">
        <v>19</v>
      </c>
      <c r="M273" s="291"/>
      <c r="N273" s="292"/>
      <c r="O273" s="292"/>
      <c r="P273" s="293"/>
      <c r="R273" s="39">
        <v>30</v>
      </c>
      <c r="S273" s="291"/>
      <c r="T273" s="292"/>
      <c r="U273" s="292"/>
      <c r="V273" s="293"/>
      <c r="X273" s="39">
        <v>41</v>
      </c>
      <c r="Y273" s="291"/>
      <c r="Z273" s="292"/>
      <c r="AA273" s="292"/>
      <c r="AB273" s="293"/>
    </row>
    <row r="274" spans="1:28" s="203" customFormat="1" x14ac:dyDescent="0.2">
      <c r="A274" s="39">
        <v>9</v>
      </c>
      <c r="B274" s="291"/>
      <c r="C274" s="292"/>
      <c r="D274" s="292"/>
      <c r="E274" s="293"/>
      <c r="L274" s="39">
        <v>20</v>
      </c>
      <c r="M274" s="291"/>
      <c r="N274" s="292"/>
      <c r="O274" s="292"/>
      <c r="P274" s="293"/>
      <c r="R274" s="39">
        <v>31</v>
      </c>
      <c r="S274" s="291"/>
      <c r="T274" s="292"/>
      <c r="U274" s="292"/>
      <c r="V274" s="293"/>
      <c r="X274" s="39">
        <v>42</v>
      </c>
      <c r="Y274" s="291"/>
      <c r="Z274" s="292"/>
      <c r="AA274" s="292"/>
      <c r="AB274" s="293"/>
    </row>
    <row r="275" spans="1:28" s="203" customFormat="1" x14ac:dyDescent="0.2">
      <c r="A275" s="39">
        <v>10</v>
      </c>
      <c r="B275" s="291"/>
      <c r="C275" s="292"/>
      <c r="D275" s="292"/>
      <c r="E275" s="293"/>
      <c r="L275" s="39">
        <v>21</v>
      </c>
      <c r="M275" s="291"/>
      <c r="N275" s="292"/>
      <c r="O275" s="292"/>
      <c r="P275" s="293"/>
      <c r="R275" s="39">
        <v>32</v>
      </c>
      <c r="S275" s="291"/>
      <c r="T275" s="292"/>
      <c r="U275" s="292"/>
      <c r="V275" s="293"/>
      <c r="X275" s="39">
        <v>43</v>
      </c>
      <c r="Y275" s="291"/>
      <c r="Z275" s="292"/>
      <c r="AA275" s="292"/>
      <c r="AB275" s="293"/>
    </row>
    <row r="276" spans="1:28" s="203" customFormat="1" ht="13.5" thickBot="1" x14ac:dyDescent="0.25">
      <c r="A276" s="39">
        <v>11</v>
      </c>
      <c r="B276" s="291"/>
      <c r="C276" s="292"/>
      <c r="D276" s="292"/>
      <c r="E276" s="293"/>
      <c r="L276" s="39">
        <v>22</v>
      </c>
      <c r="M276" s="291"/>
      <c r="N276" s="292"/>
      <c r="O276" s="292"/>
      <c r="P276" s="293"/>
      <c r="R276" s="39">
        <v>33</v>
      </c>
      <c r="S276" s="291"/>
      <c r="T276" s="292"/>
      <c r="U276" s="292"/>
      <c r="V276" s="293"/>
      <c r="X276" s="40"/>
      <c r="Y276" s="42" t="s">
        <v>5</v>
      </c>
      <c r="Z276" s="43"/>
      <c r="AA276" s="43"/>
      <c r="AB276" s="315">
        <f>SUM(E266:E276)+SUM(P266:P276)+SUM(AB266:AB275)+SUM(V266:V276)</f>
        <v>0</v>
      </c>
    </row>
    <row r="277" spans="1:28" s="203" customFormat="1" x14ac:dyDescent="0.2">
      <c r="B277" s="208"/>
      <c r="C277" s="209"/>
      <c r="D277" s="209"/>
      <c r="E277" s="204"/>
      <c r="M277" s="208"/>
      <c r="N277" s="209"/>
      <c r="O277" s="209"/>
      <c r="P277" s="204"/>
      <c r="S277" s="208"/>
      <c r="T277" s="209"/>
      <c r="U277" s="209"/>
      <c r="V277" s="204"/>
      <c r="Y277" s="208"/>
      <c r="Z277" s="209"/>
      <c r="AA277" s="209"/>
      <c r="AB277" s="204"/>
    </row>
    <row r="278" spans="1:28" s="203" customFormat="1" x14ac:dyDescent="0.2">
      <c r="B278" s="208"/>
      <c r="C278" s="209"/>
      <c r="D278" s="209"/>
      <c r="E278" s="204"/>
      <c r="M278" s="208"/>
      <c r="N278" s="209"/>
      <c r="O278" s="209"/>
      <c r="P278" s="204"/>
      <c r="S278" s="208"/>
      <c r="T278" s="209"/>
      <c r="U278" s="209"/>
      <c r="V278" s="204"/>
      <c r="Y278" s="208"/>
      <c r="Z278" s="209"/>
      <c r="AA278" s="209"/>
      <c r="AB278" s="204"/>
    </row>
    <row r="279" spans="1:28" s="203" customFormat="1" x14ac:dyDescent="0.2">
      <c r="B279" s="208"/>
      <c r="C279" s="209"/>
      <c r="D279" s="209"/>
      <c r="E279" s="204"/>
      <c r="M279" s="208"/>
      <c r="N279" s="209"/>
      <c r="O279" s="209"/>
      <c r="P279" s="204"/>
      <c r="S279" s="208"/>
      <c r="T279" s="209"/>
      <c r="U279" s="209"/>
      <c r="V279" s="204"/>
      <c r="Y279" s="208"/>
      <c r="Z279" s="209"/>
      <c r="AA279" s="209"/>
      <c r="AB279" s="204"/>
    </row>
    <row r="280" spans="1:28" s="203" customFormat="1" x14ac:dyDescent="0.2">
      <c r="B280" s="208"/>
      <c r="C280" s="209"/>
      <c r="D280" s="209"/>
      <c r="E280" s="204"/>
      <c r="M280" s="208"/>
      <c r="N280" s="209"/>
      <c r="O280" s="209"/>
      <c r="P280" s="204"/>
      <c r="S280" s="208"/>
      <c r="T280" s="209"/>
      <c r="U280" s="209"/>
      <c r="V280" s="204"/>
      <c r="Y280" s="208"/>
      <c r="Z280" s="209"/>
      <c r="AA280" s="209"/>
      <c r="AB280" s="204"/>
    </row>
    <row r="281" spans="1:28" s="203" customFormat="1" x14ac:dyDescent="0.2">
      <c r="B281" s="208"/>
      <c r="C281" s="209"/>
      <c r="D281" s="209"/>
      <c r="E281" s="204"/>
      <c r="M281" s="208"/>
      <c r="N281" s="209"/>
      <c r="O281" s="209"/>
      <c r="P281" s="204"/>
      <c r="S281" s="208"/>
      <c r="T281" s="209"/>
      <c r="U281" s="209"/>
      <c r="V281" s="204"/>
      <c r="Y281" s="208"/>
      <c r="Z281" s="209"/>
      <c r="AA281" s="209"/>
      <c r="AB281" s="204"/>
    </row>
    <row r="282" spans="1:28" s="203" customFormat="1" x14ac:dyDescent="0.2">
      <c r="B282" s="208"/>
      <c r="C282" s="209"/>
      <c r="D282" s="209"/>
      <c r="E282" s="204"/>
      <c r="M282" s="208"/>
      <c r="N282" s="209"/>
      <c r="O282" s="209"/>
      <c r="P282" s="204"/>
      <c r="S282" s="208"/>
      <c r="T282" s="209"/>
      <c r="U282" s="209"/>
      <c r="V282" s="204"/>
      <c r="Y282" s="208"/>
      <c r="Z282" s="209"/>
      <c r="AA282" s="209"/>
    </row>
    <row r="283" spans="1:28" s="203" customFormat="1" ht="13.5" thickBot="1" x14ac:dyDescent="0.25">
      <c r="B283" s="208"/>
      <c r="C283" s="209"/>
      <c r="D283" s="209"/>
      <c r="E283" s="204"/>
      <c r="M283" s="208"/>
      <c r="N283" s="209"/>
      <c r="O283" s="209"/>
      <c r="P283" s="204"/>
      <c r="S283" s="208"/>
      <c r="T283" s="209"/>
      <c r="U283" s="209"/>
      <c r="V283" s="204"/>
      <c r="Y283" s="208"/>
      <c r="Z283" s="209"/>
      <c r="AA283" s="209"/>
      <c r="AB283" s="204"/>
    </row>
    <row r="284" spans="1:28" s="203" customFormat="1" ht="12.75" customHeight="1" x14ac:dyDescent="0.2">
      <c r="A284" s="33">
        <v>12</v>
      </c>
      <c r="B284" s="34"/>
      <c r="C284" s="458" t="s">
        <v>181</v>
      </c>
      <c r="D284" s="458" t="s">
        <v>41</v>
      </c>
      <c r="E284" s="460" t="s">
        <v>21</v>
      </c>
      <c r="L284" s="33">
        <v>12</v>
      </c>
      <c r="M284" s="34"/>
      <c r="N284" s="458" t="s">
        <v>181</v>
      </c>
      <c r="O284" s="458" t="s">
        <v>41</v>
      </c>
      <c r="P284" s="460" t="s">
        <v>21</v>
      </c>
      <c r="R284" s="33">
        <v>12</v>
      </c>
      <c r="S284" s="34"/>
      <c r="T284" s="458" t="s">
        <v>181</v>
      </c>
      <c r="U284" s="458" t="s">
        <v>41</v>
      </c>
      <c r="V284" s="460" t="s">
        <v>21</v>
      </c>
      <c r="X284" s="33">
        <v>12</v>
      </c>
      <c r="Y284" s="34"/>
      <c r="Z284" s="458" t="s">
        <v>181</v>
      </c>
      <c r="AA284" s="458" t="s">
        <v>41</v>
      </c>
      <c r="AB284" s="460" t="s">
        <v>21</v>
      </c>
    </row>
    <row r="285" spans="1:28" s="203" customFormat="1" ht="51" x14ac:dyDescent="0.2">
      <c r="A285" s="35" t="s">
        <v>9</v>
      </c>
      <c r="B285" s="64" t="str">
        <f>+" אסמכתא " &amp; B14 &amp;"         חזרה לטבלה "</f>
        <v xml:space="preserve"> אסמכתא          חזרה לטבלה </v>
      </c>
      <c r="C285" s="459"/>
      <c r="D285" s="459"/>
      <c r="E285" s="461"/>
      <c r="L285" s="35" t="s">
        <v>27</v>
      </c>
      <c r="M285" s="64" t="str">
        <f>+" אסמכתא " &amp; B14 &amp;"         חזרה לטבלה "</f>
        <v xml:space="preserve"> אסמכתא          חזרה לטבלה </v>
      </c>
      <c r="N285" s="459"/>
      <c r="O285" s="459"/>
      <c r="P285" s="461"/>
      <c r="R285" s="35" t="s">
        <v>27</v>
      </c>
      <c r="S285" s="64" t="str">
        <f>+" אסמכתא " &amp; B14 &amp;"         חזרה לטבלה "</f>
        <v xml:space="preserve"> אסמכתא          חזרה לטבלה </v>
      </c>
      <c r="T285" s="459"/>
      <c r="U285" s="459"/>
      <c r="V285" s="461"/>
      <c r="X285" s="35" t="s">
        <v>27</v>
      </c>
      <c r="Y285" s="64" t="str">
        <f>+" אסמכתא " &amp; B14 &amp;"         חזרה לטבלה "</f>
        <v xml:space="preserve"> אסמכתא          חזרה לטבלה </v>
      </c>
      <c r="Z285" s="459"/>
      <c r="AA285" s="459"/>
      <c r="AB285" s="461"/>
    </row>
    <row r="286" spans="1:28" s="203" customFormat="1" x14ac:dyDescent="0.2">
      <c r="A286" s="39">
        <v>1</v>
      </c>
      <c r="B286" s="291"/>
      <c r="C286" s="292"/>
      <c r="D286" s="292"/>
      <c r="E286" s="293"/>
      <c r="L286" s="39">
        <v>12</v>
      </c>
      <c r="M286" s="291"/>
      <c r="N286" s="292"/>
      <c r="O286" s="292"/>
      <c r="P286" s="293"/>
      <c r="R286" s="39">
        <v>23</v>
      </c>
      <c r="S286" s="291"/>
      <c r="T286" s="292"/>
      <c r="U286" s="292"/>
      <c r="V286" s="293"/>
      <c r="X286" s="39">
        <v>34</v>
      </c>
      <c r="Y286" s="291"/>
      <c r="Z286" s="292"/>
      <c r="AA286" s="292"/>
      <c r="AB286" s="293"/>
    </row>
    <row r="287" spans="1:28" s="203" customFormat="1" x14ac:dyDescent="0.2">
      <c r="A287" s="39">
        <v>2</v>
      </c>
      <c r="B287" s="291"/>
      <c r="C287" s="292"/>
      <c r="D287" s="292"/>
      <c r="E287" s="293"/>
      <c r="L287" s="39">
        <v>13</v>
      </c>
      <c r="M287" s="291"/>
      <c r="N287" s="292"/>
      <c r="O287" s="292"/>
      <c r="P287" s="293"/>
      <c r="R287" s="39">
        <v>24</v>
      </c>
      <c r="S287" s="291"/>
      <c r="T287" s="292"/>
      <c r="U287" s="292"/>
      <c r="V287" s="293"/>
      <c r="X287" s="39">
        <v>35</v>
      </c>
      <c r="Y287" s="291"/>
      <c r="Z287" s="292"/>
      <c r="AA287" s="292"/>
      <c r="AB287" s="293"/>
    </row>
    <row r="288" spans="1:28" s="203" customFormat="1" x14ac:dyDescent="0.2">
      <c r="A288" s="39">
        <v>3</v>
      </c>
      <c r="B288" s="291"/>
      <c r="C288" s="292"/>
      <c r="D288" s="292"/>
      <c r="E288" s="293"/>
      <c r="L288" s="39">
        <v>14</v>
      </c>
      <c r="M288" s="291"/>
      <c r="N288" s="292"/>
      <c r="O288" s="292"/>
      <c r="P288" s="293"/>
      <c r="R288" s="39">
        <v>25</v>
      </c>
      <c r="S288" s="291"/>
      <c r="T288" s="292"/>
      <c r="U288" s="292"/>
      <c r="V288" s="293"/>
      <c r="X288" s="39">
        <v>36</v>
      </c>
      <c r="Y288" s="291"/>
      <c r="Z288" s="292"/>
      <c r="AA288" s="292"/>
      <c r="AB288" s="293"/>
    </row>
    <row r="289" spans="1:28" s="203" customFormat="1" x14ac:dyDescent="0.2">
      <c r="A289" s="39">
        <v>4</v>
      </c>
      <c r="B289" s="291"/>
      <c r="C289" s="292"/>
      <c r="D289" s="292"/>
      <c r="E289" s="293"/>
      <c r="L289" s="39">
        <v>15</v>
      </c>
      <c r="M289" s="291"/>
      <c r="N289" s="292"/>
      <c r="O289" s="292"/>
      <c r="P289" s="293"/>
      <c r="R289" s="39">
        <v>26</v>
      </c>
      <c r="S289" s="291"/>
      <c r="T289" s="292"/>
      <c r="U289" s="292"/>
      <c r="V289" s="293"/>
      <c r="X289" s="39">
        <v>37</v>
      </c>
      <c r="Y289" s="291"/>
      <c r="Z289" s="292"/>
      <c r="AA289" s="292"/>
      <c r="AB289" s="293"/>
    </row>
    <row r="290" spans="1:28" s="203" customFormat="1" x14ac:dyDescent="0.2">
      <c r="A290" s="39">
        <v>5</v>
      </c>
      <c r="B290" s="291"/>
      <c r="C290" s="292"/>
      <c r="D290" s="292"/>
      <c r="E290" s="293"/>
      <c r="L290" s="39">
        <v>16</v>
      </c>
      <c r="M290" s="291"/>
      <c r="N290" s="292"/>
      <c r="O290" s="292"/>
      <c r="P290" s="293"/>
      <c r="R290" s="39">
        <v>27</v>
      </c>
      <c r="S290" s="291"/>
      <c r="T290" s="292"/>
      <c r="U290" s="292"/>
      <c r="V290" s="293"/>
      <c r="X290" s="39">
        <v>38</v>
      </c>
      <c r="Y290" s="291"/>
      <c r="Z290" s="292"/>
      <c r="AA290" s="292"/>
      <c r="AB290" s="293"/>
    </row>
    <row r="291" spans="1:28" s="203" customFormat="1" x14ac:dyDescent="0.2">
      <c r="A291" s="39">
        <v>6</v>
      </c>
      <c r="B291" s="291"/>
      <c r="C291" s="292"/>
      <c r="D291" s="292"/>
      <c r="E291" s="293"/>
      <c r="L291" s="39">
        <v>17</v>
      </c>
      <c r="M291" s="291"/>
      <c r="N291" s="292"/>
      <c r="O291" s="292"/>
      <c r="P291" s="293"/>
      <c r="R291" s="39">
        <v>28</v>
      </c>
      <c r="S291" s="291"/>
      <c r="T291" s="292"/>
      <c r="U291" s="292"/>
      <c r="V291" s="293"/>
      <c r="X291" s="39">
        <v>39</v>
      </c>
      <c r="Y291" s="291"/>
      <c r="Z291" s="292"/>
      <c r="AA291" s="292"/>
      <c r="AB291" s="293"/>
    </row>
    <row r="292" spans="1:28" s="203" customFormat="1" x14ac:dyDescent="0.2">
      <c r="A292" s="39">
        <v>7</v>
      </c>
      <c r="B292" s="291"/>
      <c r="C292" s="292"/>
      <c r="D292" s="292"/>
      <c r="E292" s="293"/>
      <c r="L292" s="39">
        <v>18</v>
      </c>
      <c r="M292" s="291"/>
      <c r="N292" s="292"/>
      <c r="O292" s="292"/>
      <c r="P292" s="293"/>
      <c r="R292" s="39">
        <v>29</v>
      </c>
      <c r="S292" s="291"/>
      <c r="T292" s="292"/>
      <c r="U292" s="292"/>
      <c r="V292" s="293"/>
      <c r="X292" s="39">
        <v>40</v>
      </c>
      <c r="Y292" s="291"/>
      <c r="Z292" s="292"/>
      <c r="AA292" s="292"/>
      <c r="AB292" s="293"/>
    </row>
    <row r="293" spans="1:28" s="203" customFormat="1" x14ac:dyDescent="0.2">
      <c r="A293" s="39">
        <v>8</v>
      </c>
      <c r="B293" s="291"/>
      <c r="C293" s="292"/>
      <c r="D293" s="292"/>
      <c r="E293" s="293"/>
      <c r="L293" s="39">
        <v>19</v>
      </c>
      <c r="M293" s="291"/>
      <c r="N293" s="292"/>
      <c r="O293" s="292"/>
      <c r="P293" s="293"/>
      <c r="R293" s="39">
        <v>30</v>
      </c>
      <c r="S293" s="291"/>
      <c r="T293" s="292"/>
      <c r="U293" s="292"/>
      <c r="V293" s="293"/>
      <c r="X293" s="39">
        <v>41</v>
      </c>
      <c r="Y293" s="291"/>
      <c r="Z293" s="292"/>
      <c r="AA293" s="292"/>
      <c r="AB293" s="293"/>
    </row>
    <row r="294" spans="1:28" s="203" customFormat="1" x14ac:dyDescent="0.2">
      <c r="A294" s="39">
        <v>9</v>
      </c>
      <c r="B294" s="291"/>
      <c r="C294" s="292"/>
      <c r="D294" s="292"/>
      <c r="E294" s="293"/>
      <c r="L294" s="39">
        <v>20</v>
      </c>
      <c r="M294" s="291"/>
      <c r="N294" s="292"/>
      <c r="O294" s="292"/>
      <c r="P294" s="293"/>
      <c r="R294" s="39">
        <v>31</v>
      </c>
      <c r="S294" s="291"/>
      <c r="T294" s="292"/>
      <c r="U294" s="292"/>
      <c r="V294" s="293"/>
      <c r="X294" s="39">
        <v>42</v>
      </c>
      <c r="Y294" s="291"/>
      <c r="Z294" s="292"/>
      <c r="AA294" s="292"/>
      <c r="AB294" s="293"/>
    </row>
    <row r="295" spans="1:28" s="203" customFormat="1" x14ac:dyDescent="0.2">
      <c r="A295" s="39">
        <v>10</v>
      </c>
      <c r="B295" s="291"/>
      <c r="C295" s="292"/>
      <c r="D295" s="292"/>
      <c r="E295" s="293"/>
      <c r="L295" s="39">
        <v>21</v>
      </c>
      <c r="M295" s="291"/>
      <c r="N295" s="292"/>
      <c r="O295" s="292"/>
      <c r="P295" s="293"/>
      <c r="R295" s="39">
        <v>32</v>
      </c>
      <c r="S295" s="291"/>
      <c r="T295" s="292"/>
      <c r="U295" s="292"/>
      <c r="V295" s="293"/>
      <c r="X295" s="39">
        <v>43</v>
      </c>
      <c r="Y295" s="291"/>
      <c r="Z295" s="292"/>
      <c r="AA295" s="292"/>
      <c r="AB295" s="293"/>
    </row>
    <row r="296" spans="1:28" s="203" customFormat="1" ht="13.5" thickBot="1" x14ac:dyDescent="0.25">
      <c r="A296" s="39">
        <v>11</v>
      </c>
      <c r="B296" s="291"/>
      <c r="C296" s="292"/>
      <c r="D296" s="292"/>
      <c r="E296" s="293"/>
      <c r="L296" s="39">
        <v>22</v>
      </c>
      <c r="M296" s="291"/>
      <c r="N296" s="292"/>
      <c r="O296" s="292"/>
      <c r="P296" s="293"/>
      <c r="R296" s="39">
        <v>33</v>
      </c>
      <c r="S296" s="291"/>
      <c r="T296" s="292"/>
      <c r="U296" s="292"/>
      <c r="V296" s="293"/>
      <c r="X296" s="40"/>
      <c r="Y296" s="42" t="s">
        <v>5</v>
      </c>
      <c r="Z296" s="43"/>
      <c r="AA296" s="43"/>
      <c r="AB296" s="315">
        <f>SUM(E286:E296)+SUM(P286:P296)+SUM(AB286:AB295)+SUM(V286:V296)</f>
        <v>0</v>
      </c>
    </row>
    <row r="297" spans="1:28" s="203" customFormat="1" x14ac:dyDescent="0.2">
      <c r="B297" s="208"/>
      <c r="C297" s="209"/>
      <c r="D297" s="209"/>
      <c r="E297" s="204"/>
      <c r="M297" s="208"/>
      <c r="N297" s="209"/>
      <c r="O297" s="209"/>
      <c r="P297" s="204"/>
      <c r="S297" s="208"/>
      <c r="T297" s="209"/>
      <c r="U297" s="209"/>
      <c r="V297" s="204"/>
      <c r="Y297" s="208"/>
      <c r="Z297" s="209"/>
      <c r="AA297" s="209"/>
      <c r="AB297" s="204"/>
    </row>
    <row r="298" spans="1:28" s="203" customFormat="1" x14ac:dyDescent="0.2">
      <c r="B298" s="208"/>
      <c r="C298" s="209"/>
      <c r="D298" s="209"/>
      <c r="E298" s="204"/>
      <c r="M298" s="208"/>
      <c r="N298" s="209"/>
      <c r="O298" s="209"/>
      <c r="P298" s="204"/>
      <c r="S298" s="208"/>
      <c r="T298" s="209"/>
      <c r="U298" s="209"/>
      <c r="V298" s="204"/>
      <c r="Y298" s="208"/>
      <c r="Z298" s="209"/>
      <c r="AA298" s="209"/>
      <c r="AB298" s="204"/>
    </row>
    <row r="299" spans="1:28" s="203" customFormat="1" x14ac:dyDescent="0.2">
      <c r="B299" s="208"/>
      <c r="C299" s="209"/>
      <c r="D299" s="209"/>
      <c r="E299" s="204"/>
      <c r="M299" s="208"/>
      <c r="N299" s="209"/>
      <c r="O299" s="209"/>
      <c r="P299" s="204"/>
      <c r="S299" s="208"/>
      <c r="T299" s="209"/>
      <c r="U299" s="209"/>
      <c r="V299" s="204"/>
      <c r="Y299" s="208"/>
      <c r="Z299" s="209"/>
      <c r="AA299" s="209"/>
      <c r="AB299" s="204"/>
    </row>
    <row r="300" spans="1:28" s="203" customFormat="1" x14ac:dyDescent="0.2">
      <c r="B300" s="208"/>
      <c r="C300" s="209"/>
      <c r="D300" s="209"/>
      <c r="E300" s="204"/>
      <c r="M300" s="208"/>
      <c r="N300" s="209"/>
      <c r="O300" s="209"/>
      <c r="P300" s="204"/>
      <c r="S300" s="208"/>
      <c r="T300" s="209"/>
      <c r="U300" s="209"/>
      <c r="V300" s="204"/>
      <c r="Y300" s="208"/>
      <c r="Z300" s="209"/>
      <c r="AA300" s="209"/>
      <c r="AB300" s="204"/>
    </row>
    <row r="301" spans="1:28" s="203" customFormat="1" x14ac:dyDescent="0.2">
      <c r="B301" s="208"/>
      <c r="C301" s="209"/>
      <c r="D301" s="209"/>
      <c r="E301" s="204"/>
      <c r="M301" s="208"/>
      <c r="N301" s="209"/>
      <c r="O301" s="209"/>
      <c r="P301" s="204"/>
      <c r="S301" s="208"/>
      <c r="T301" s="209"/>
      <c r="U301" s="209"/>
      <c r="V301" s="204"/>
      <c r="Y301" s="208"/>
      <c r="Z301" s="209"/>
      <c r="AA301" s="209"/>
      <c r="AB301" s="204"/>
    </row>
    <row r="302" spans="1:28" s="203" customFormat="1" x14ac:dyDescent="0.2">
      <c r="B302" s="208"/>
      <c r="C302" s="209"/>
      <c r="D302" s="209"/>
      <c r="E302" s="204"/>
      <c r="M302" s="208"/>
      <c r="N302" s="209"/>
      <c r="O302" s="209"/>
      <c r="P302" s="204"/>
      <c r="S302" s="208"/>
      <c r="T302" s="209"/>
      <c r="U302" s="209"/>
      <c r="V302" s="204"/>
      <c r="Y302" s="208"/>
      <c r="Z302" s="209"/>
      <c r="AA302" s="209"/>
      <c r="AB302" s="204"/>
    </row>
    <row r="303" spans="1:28" s="203" customFormat="1" ht="13.5" thickBot="1" x14ac:dyDescent="0.25">
      <c r="B303" s="208"/>
      <c r="C303" s="209"/>
      <c r="D303" s="209"/>
      <c r="E303" s="204"/>
      <c r="M303" s="208"/>
      <c r="N303" s="209"/>
      <c r="O303" s="209"/>
      <c r="P303" s="204"/>
      <c r="S303" s="208"/>
      <c r="T303" s="209"/>
      <c r="U303" s="209"/>
      <c r="V303" s="204"/>
      <c r="Y303" s="208"/>
      <c r="Z303" s="209"/>
      <c r="AA303" s="209"/>
      <c r="AB303" s="204"/>
    </row>
    <row r="304" spans="1:28" s="203" customFormat="1" ht="12.75" customHeight="1" x14ac:dyDescent="0.2">
      <c r="A304" s="33">
        <v>13</v>
      </c>
      <c r="B304" s="34"/>
      <c r="C304" s="458" t="s">
        <v>181</v>
      </c>
      <c r="D304" s="458" t="s">
        <v>41</v>
      </c>
      <c r="E304" s="460" t="s">
        <v>21</v>
      </c>
      <c r="L304" s="33">
        <v>13</v>
      </c>
      <c r="M304" s="34"/>
      <c r="N304" s="458" t="s">
        <v>181</v>
      </c>
      <c r="O304" s="458" t="s">
        <v>41</v>
      </c>
      <c r="P304" s="460" t="s">
        <v>21</v>
      </c>
      <c r="R304" s="33">
        <v>13</v>
      </c>
      <c r="S304" s="34"/>
      <c r="T304" s="458" t="s">
        <v>181</v>
      </c>
      <c r="U304" s="458" t="s">
        <v>41</v>
      </c>
      <c r="V304" s="460" t="s">
        <v>21</v>
      </c>
      <c r="X304" s="33">
        <v>13</v>
      </c>
      <c r="Y304" s="34"/>
      <c r="Z304" s="458" t="s">
        <v>181</v>
      </c>
      <c r="AA304" s="458" t="s">
        <v>41</v>
      </c>
      <c r="AB304" s="460" t="s">
        <v>21</v>
      </c>
    </row>
    <row r="305" spans="1:28" s="203" customFormat="1" ht="51" x14ac:dyDescent="0.2">
      <c r="A305" s="35" t="s">
        <v>9</v>
      </c>
      <c r="B305" s="64" t="str">
        <f>+" אסמכתא " &amp; B15 &amp;"         חזרה לטבלה "</f>
        <v xml:space="preserve"> אסמכתא          חזרה לטבלה </v>
      </c>
      <c r="C305" s="459"/>
      <c r="D305" s="459"/>
      <c r="E305" s="461"/>
      <c r="L305" s="35" t="s">
        <v>27</v>
      </c>
      <c r="M305" s="64" t="str">
        <f>+" אסמכתא " &amp;B15 &amp;"         חזרה לטבלה "</f>
        <v xml:space="preserve"> אסמכתא          חזרה לטבלה </v>
      </c>
      <c r="N305" s="459"/>
      <c r="O305" s="459"/>
      <c r="P305" s="461"/>
      <c r="R305" s="35" t="s">
        <v>27</v>
      </c>
      <c r="S305" s="64" t="str">
        <f>+" אסמכתא " &amp; B15 &amp;"         חזרה לטבלה "</f>
        <v xml:space="preserve"> אסמכתא          חזרה לטבלה </v>
      </c>
      <c r="T305" s="459"/>
      <c r="U305" s="459"/>
      <c r="V305" s="461"/>
      <c r="X305" s="35" t="s">
        <v>27</v>
      </c>
      <c r="Y305" s="64" t="str">
        <f>+" אסמכתא " &amp; B15 &amp;"         חזרה לטבלה "</f>
        <v xml:space="preserve"> אסמכתא          חזרה לטבלה </v>
      </c>
      <c r="Z305" s="459"/>
      <c r="AA305" s="459"/>
      <c r="AB305" s="461"/>
    </row>
    <row r="306" spans="1:28" s="203" customFormat="1" x14ac:dyDescent="0.2">
      <c r="A306" s="39">
        <v>1</v>
      </c>
      <c r="B306" s="291"/>
      <c r="C306" s="292"/>
      <c r="D306" s="292"/>
      <c r="E306" s="293"/>
      <c r="L306" s="39">
        <v>12</v>
      </c>
      <c r="M306" s="291"/>
      <c r="N306" s="292"/>
      <c r="O306" s="292"/>
      <c r="P306" s="293"/>
      <c r="R306" s="39">
        <v>23</v>
      </c>
      <c r="S306" s="291"/>
      <c r="T306" s="292"/>
      <c r="U306" s="292"/>
      <c r="V306" s="293"/>
      <c r="X306" s="39">
        <v>34</v>
      </c>
      <c r="Y306" s="291"/>
      <c r="Z306" s="292"/>
      <c r="AA306" s="292"/>
      <c r="AB306" s="293"/>
    </row>
    <row r="307" spans="1:28" s="203" customFormat="1" x14ac:dyDescent="0.2">
      <c r="A307" s="39">
        <v>2</v>
      </c>
      <c r="B307" s="291"/>
      <c r="C307" s="292"/>
      <c r="D307" s="292"/>
      <c r="E307" s="293"/>
      <c r="L307" s="39">
        <v>13</v>
      </c>
      <c r="M307" s="291"/>
      <c r="N307" s="292"/>
      <c r="O307" s="292"/>
      <c r="P307" s="293"/>
      <c r="R307" s="39">
        <v>24</v>
      </c>
      <c r="S307" s="291"/>
      <c r="T307" s="292"/>
      <c r="U307" s="292"/>
      <c r="V307" s="293"/>
      <c r="X307" s="39">
        <v>35</v>
      </c>
      <c r="Y307" s="291"/>
      <c r="Z307" s="292"/>
      <c r="AA307" s="292"/>
      <c r="AB307" s="293"/>
    </row>
    <row r="308" spans="1:28" s="203" customFormat="1" x14ac:dyDescent="0.2">
      <c r="A308" s="39">
        <v>3</v>
      </c>
      <c r="B308" s="291"/>
      <c r="C308" s="292"/>
      <c r="D308" s="292"/>
      <c r="E308" s="293"/>
      <c r="L308" s="39">
        <v>14</v>
      </c>
      <c r="M308" s="291"/>
      <c r="N308" s="292"/>
      <c r="O308" s="292"/>
      <c r="P308" s="293"/>
      <c r="R308" s="39">
        <v>25</v>
      </c>
      <c r="S308" s="291"/>
      <c r="T308" s="292"/>
      <c r="U308" s="292"/>
      <c r="V308" s="293"/>
      <c r="X308" s="39">
        <v>36</v>
      </c>
      <c r="Y308" s="291"/>
      <c r="Z308" s="292"/>
      <c r="AA308" s="292"/>
      <c r="AB308" s="293"/>
    </row>
    <row r="309" spans="1:28" s="203" customFormat="1" x14ac:dyDescent="0.2">
      <c r="A309" s="39">
        <v>4</v>
      </c>
      <c r="B309" s="291"/>
      <c r="C309" s="292"/>
      <c r="D309" s="292"/>
      <c r="E309" s="293"/>
      <c r="L309" s="39">
        <v>15</v>
      </c>
      <c r="M309" s="291"/>
      <c r="N309" s="292"/>
      <c r="O309" s="292"/>
      <c r="P309" s="293"/>
      <c r="R309" s="39">
        <v>26</v>
      </c>
      <c r="S309" s="291"/>
      <c r="T309" s="292"/>
      <c r="U309" s="292"/>
      <c r="V309" s="293"/>
      <c r="X309" s="39">
        <v>37</v>
      </c>
      <c r="Y309" s="291"/>
      <c r="Z309" s="292"/>
      <c r="AA309" s="292"/>
      <c r="AB309" s="293"/>
    </row>
    <row r="310" spans="1:28" s="203" customFormat="1" x14ac:dyDescent="0.2">
      <c r="A310" s="39">
        <v>5</v>
      </c>
      <c r="B310" s="291"/>
      <c r="C310" s="292"/>
      <c r="D310" s="292"/>
      <c r="E310" s="293"/>
      <c r="L310" s="39">
        <v>16</v>
      </c>
      <c r="M310" s="291"/>
      <c r="N310" s="292"/>
      <c r="O310" s="292"/>
      <c r="P310" s="293"/>
      <c r="R310" s="39">
        <v>27</v>
      </c>
      <c r="S310" s="291"/>
      <c r="T310" s="292"/>
      <c r="U310" s="292"/>
      <c r="V310" s="293"/>
      <c r="X310" s="39">
        <v>38</v>
      </c>
      <c r="Y310" s="291"/>
      <c r="Z310" s="292"/>
      <c r="AA310" s="292"/>
      <c r="AB310" s="293"/>
    </row>
    <row r="311" spans="1:28" s="203" customFormat="1" x14ac:dyDescent="0.2">
      <c r="A311" s="39">
        <v>6</v>
      </c>
      <c r="B311" s="291"/>
      <c r="C311" s="292"/>
      <c r="D311" s="292"/>
      <c r="E311" s="293"/>
      <c r="L311" s="39">
        <v>17</v>
      </c>
      <c r="M311" s="291"/>
      <c r="N311" s="292"/>
      <c r="O311" s="292"/>
      <c r="P311" s="293"/>
      <c r="R311" s="39">
        <v>28</v>
      </c>
      <c r="S311" s="291"/>
      <c r="T311" s="292"/>
      <c r="U311" s="292"/>
      <c r="V311" s="293"/>
      <c r="X311" s="39">
        <v>39</v>
      </c>
      <c r="Y311" s="291"/>
      <c r="Z311" s="292"/>
      <c r="AA311" s="292"/>
      <c r="AB311" s="293"/>
    </row>
    <row r="312" spans="1:28" s="203" customFormat="1" x14ac:dyDescent="0.2">
      <c r="A312" s="39">
        <v>7</v>
      </c>
      <c r="B312" s="291"/>
      <c r="C312" s="292"/>
      <c r="D312" s="292"/>
      <c r="E312" s="293"/>
      <c r="L312" s="39">
        <v>18</v>
      </c>
      <c r="M312" s="291"/>
      <c r="N312" s="292"/>
      <c r="O312" s="292"/>
      <c r="P312" s="293"/>
      <c r="R312" s="39">
        <v>29</v>
      </c>
      <c r="S312" s="291"/>
      <c r="T312" s="292"/>
      <c r="U312" s="292"/>
      <c r="V312" s="293"/>
      <c r="X312" s="39">
        <v>40</v>
      </c>
      <c r="Y312" s="291"/>
      <c r="Z312" s="292"/>
      <c r="AA312" s="292"/>
      <c r="AB312" s="293"/>
    </row>
    <row r="313" spans="1:28" s="203" customFormat="1" x14ac:dyDescent="0.2">
      <c r="A313" s="39">
        <v>8</v>
      </c>
      <c r="B313" s="291"/>
      <c r="C313" s="292"/>
      <c r="D313" s="292"/>
      <c r="E313" s="293"/>
      <c r="L313" s="39">
        <v>19</v>
      </c>
      <c r="M313" s="291"/>
      <c r="N313" s="292"/>
      <c r="O313" s="292"/>
      <c r="P313" s="293"/>
      <c r="R313" s="39">
        <v>30</v>
      </c>
      <c r="S313" s="291"/>
      <c r="T313" s="292"/>
      <c r="U313" s="292"/>
      <c r="V313" s="293"/>
      <c r="X313" s="39">
        <v>41</v>
      </c>
      <c r="Y313" s="291"/>
      <c r="Z313" s="292"/>
      <c r="AA313" s="292"/>
      <c r="AB313" s="293"/>
    </row>
    <row r="314" spans="1:28" s="203" customFormat="1" x14ac:dyDescent="0.2">
      <c r="A314" s="39">
        <v>9</v>
      </c>
      <c r="B314" s="291"/>
      <c r="C314" s="292"/>
      <c r="D314" s="292"/>
      <c r="E314" s="293"/>
      <c r="L314" s="39">
        <v>20</v>
      </c>
      <c r="M314" s="291"/>
      <c r="N314" s="292"/>
      <c r="O314" s="292"/>
      <c r="P314" s="293"/>
      <c r="R314" s="39">
        <v>31</v>
      </c>
      <c r="S314" s="291"/>
      <c r="T314" s="292"/>
      <c r="U314" s="292"/>
      <c r="V314" s="293"/>
      <c r="X314" s="39">
        <v>42</v>
      </c>
      <c r="Y314" s="291"/>
      <c r="Z314" s="292"/>
      <c r="AA314" s="292"/>
      <c r="AB314" s="293"/>
    </row>
    <row r="315" spans="1:28" s="203" customFormat="1" x14ac:dyDescent="0.2">
      <c r="A315" s="39">
        <v>10</v>
      </c>
      <c r="B315" s="291"/>
      <c r="C315" s="292"/>
      <c r="D315" s="292"/>
      <c r="E315" s="293"/>
      <c r="L315" s="39">
        <v>21</v>
      </c>
      <c r="M315" s="291"/>
      <c r="N315" s="292"/>
      <c r="O315" s="292"/>
      <c r="P315" s="293"/>
      <c r="R315" s="39">
        <v>32</v>
      </c>
      <c r="S315" s="291"/>
      <c r="T315" s="292"/>
      <c r="U315" s="292"/>
      <c r="V315" s="293"/>
      <c r="X315" s="39">
        <v>43</v>
      </c>
      <c r="Y315" s="291"/>
      <c r="Z315" s="292"/>
      <c r="AA315" s="292"/>
      <c r="AB315" s="293"/>
    </row>
    <row r="316" spans="1:28" s="203" customFormat="1" ht="13.5" thickBot="1" x14ac:dyDescent="0.25">
      <c r="A316" s="39">
        <v>11</v>
      </c>
      <c r="B316" s="291"/>
      <c r="C316" s="292"/>
      <c r="D316" s="292"/>
      <c r="E316" s="293"/>
      <c r="L316" s="39">
        <v>22</v>
      </c>
      <c r="M316" s="291"/>
      <c r="N316" s="292"/>
      <c r="O316" s="292"/>
      <c r="P316" s="293"/>
      <c r="R316" s="39">
        <v>33</v>
      </c>
      <c r="S316" s="291"/>
      <c r="T316" s="292"/>
      <c r="U316" s="292"/>
      <c r="V316" s="293"/>
      <c r="X316" s="40"/>
      <c r="Y316" s="42" t="s">
        <v>5</v>
      </c>
      <c r="Z316" s="43"/>
      <c r="AA316" s="43"/>
      <c r="AB316" s="315">
        <f>SUM(E306:E316)+SUM(P306:P316)+SUM(AB306:AB315)+SUM(V306:V316)</f>
        <v>0</v>
      </c>
    </row>
    <row r="317" spans="1:28" s="203" customFormat="1" x14ac:dyDescent="0.2">
      <c r="B317" s="208"/>
      <c r="C317" s="209"/>
      <c r="D317" s="209"/>
      <c r="E317" s="204"/>
      <c r="M317" s="208"/>
      <c r="N317" s="209"/>
      <c r="O317" s="209"/>
      <c r="P317" s="204"/>
      <c r="S317" s="208"/>
      <c r="T317" s="209"/>
      <c r="U317" s="209"/>
      <c r="V317" s="204"/>
      <c r="Y317" s="208"/>
      <c r="Z317" s="209"/>
      <c r="AA317" s="209"/>
      <c r="AB317" s="204"/>
    </row>
    <row r="318" spans="1:28" s="203" customFormat="1" x14ac:dyDescent="0.2">
      <c r="B318" s="208"/>
      <c r="C318" s="209"/>
      <c r="D318" s="209"/>
      <c r="E318" s="204"/>
      <c r="M318" s="208"/>
      <c r="N318" s="209"/>
      <c r="O318" s="209"/>
      <c r="P318" s="204"/>
      <c r="S318" s="208"/>
      <c r="T318" s="209"/>
      <c r="U318" s="209"/>
      <c r="V318" s="204"/>
      <c r="Y318" s="208"/>
      <c r="Z318" s="209"/>
      <c r="AA318" s="209"/>
      <c r="AB318" s="204"/>
    </row>
    <row r="319" spans="1:28" s="203" customFormat="1" x14ac:dyDescent="0.2">
      <c r="B319" s="208"/>
      <c r="C319" s="209"/>
      <c r="D319" s="209"/>
      <c r="E319" s="204"/>
      <c r="M319" s="208"/>
      <c r="N319" s="209"/>
      <c r="O319" s="209"/>
      <c r="P319" s="204"/>
      <c r="S319" s="208"/>
      <c r="T319" s="209"/>
      <c r="U319" s="209"/>
      <c r="V319" s="204"/>
      <c r="Y319" s="208"/>
      <c r="Z319" s="209"/>
      <c r="AA319" s="209"/>
      <c r="AB319" s="204"/>
    </row>
    <row r="320" spans="1:28" s="203" customFormat="1" x14ac:dyDescent="0.2">
      <c r="B320" s="208"/>
      <c r="C320" s="209"/>
      <c r="D320" s="209"/>
      <c r="E320" s="204"/>
      <c r="M320" s="208"/>
      <c r="N320" s="209"/>
      <c r="O320" s="209"/>
      <c r="P320" s="204"/>
      <c r="S320" s="208"/>
      <c r="T320" s="209"/>
      <c r="U320" s="209"/>
      <c r="V320" s="204"/>
      <c r="Y320" s="208"/>
      <c r="Z320" s="209"/>
      <c r="AA320" s="209"/>
      <c r="AB320" s="204"/>
    </row>
    <row r="321" spans="1:28" s="203" customFormat="1" x14ac:dyDescent="0.2">
      <c r="B321" s="208"/>
      <c r="C321" s="209"/>
      <c r="D321" s="209"/>
      <c r="E321" s="204"/>
      <c r="M321" s="208"/>
      <c r="N321" s="209"/>
      <c r="O321" s="209"/>
      <c r="P321" s="204"/>
      <c r="S321" s="208"/>
      <c r="T321" s="209"/>
      <c r="U321" s="209"/>
      <c r="V321" s="204"/>
      <c r="Y321" s="208"/>
      <c r="Z321" s="209"/>
      <c r="AA321" s="209"/>
      <c r="AB321" s="204"/>
    </row>
    <row r="322" spans="1:28" s="203" customFormat="1" x14ac:dyDescent="0.2">
      <c r="B322" s="208"/>
      <c r="C322" s="209"/>
      <c r="D322" s="209"/>
      <c r="E322" s="204"/>
      <c r="M322" s="208"/>
      <c r="N322" s="209"/>
      <c r="O322" s="209"/>
      <c r="P322" s="204"/>
      <c r="S322" s="208"/>
      <c r="T322" s="209"/>
      <c r="U322" s="209"/>
      <c r="V322" s="204"/>
      <c r="Y322" s="208"/>
      <c r="Z322" s="209"/>
      <c r="AA322" s="209"/>
      <c r="AB322" s="204"/>
    </row>
    <row r="323" spans="1:28" s="203" customFormat="1" ht="13.5" thickBot="1" x14ac:dyDescent="0.25">
      <c r="B323" s="208"/>
      <c r="C323" s="209"/>
      <c r="D323" s="209"/>
      <c r="E323" s="204"/>
      <c r="M323" s="208"/>
      <c r="N323" s="209"/>
      <c r="O323" s="209"/>
      <c r="P323" s="204"/>
      <c r="S323" s="208"/>
      <c r="T323" s="209"/>
      <c r="U323" s="209"/>
      <c r="V323" s="204"/>
      <c r="Y323" s="208"/>
      <c r="Z323" s="209"/>
      <c r="AA323" s="209"/>
      <c r="AB323" s="204"/>
    </row>
    <row r="324" spans="1:28" s="203" customFormat="1" ht="12.75" customHeight="1" x14ac:dyDescent="0.2">
      <c r="A324" s="33">
        <v>14</v>
      </c>
      <c r="B324" s="34"/>
      <c r="C324" s="458" t="s">
        <v>181</v>
      </c>
      <c r="D324" s="458" t="s">
        <v>41</v>
      </c>
      <c r="E324" s="460" t="s">
        <v>21</v>
      </c>
      <c r="L324" s="33">
        <v>14</v>
      </c>
      <c r="M324" s="34"/>
      <c r="N324" s="458" t="s">
        <v>181</v>
      </c>
      <c r="O324" s="458" t="s">
        <v>41</v>
      </c>
      <c r="P324" s="460" t="s">
        <v>21</v>
      </c>
      <c r="R324" s="33">
        <v>14</v>
      </c>
      <c r="S324" s="34"/>
      <c r="T324" s="458" t="s">
        <v>181</v>
      </c>
      <c r="U324" s="458" t="s">
        <v>41</v>
      </c>
      <c r="V324" s="460" t="s">
        <v>21</v>
      </c>
      <c r="X324" s="33">
        <v>14</v>
      </c>
      <c r="Y324" s="34"/>
      <c r="Z324" s="458" t="s">
        <v>181</v>
      </c>
      <c r="AA324" s="458" t="s">
        <v>41</v>
      </c>
      <c r="AB324" s="460" t="s">
        <v>21</v>
      </c>
    </row>
    <row r="325" spans="1:28" s="203" customFormat="1" ht="51" x14ac:dyDescent="0.2">
      <c r="A325" s="35" t="s">
        <v>9</v>
      </c>
      <c r="B325" s="64" t="str">
        <f>+" אסמכתא " &amp; B16 &amp;"         חזרה לטבלה "</f>
        <v xml:space="preserve"> אסמכתא          חזרה לטבלה </v>
      </c>
      <c r="C325" s="459"/>
      <c r="D325" s="459"/>
      <c r="E325" s="461"/>
      <c r="L325" s="35" t="s">
        <v>27</v>
      </c>
      <c r="M325" s="64" t="str">
        <f>+" אסמכתא " &amp;B16 &amp;"         חזרה לטבלה "</f>
        <v xml:space="preserve"> אסמכתא          חזרה לטבלה </v>
      </c>
      <c r="N325" s="459"/>
      <c r="O325" s="459"/>
      <c r="P325" s="461"/>
      <c r="R325" s="35" t="s">
        <v>27</v>
      </c>
      <c r="S325" s="64" t="str">
        <f>+" אסמכתא " &amp; B16 &amp;"         חזרה לטבלה "</f>
        <v xml:space="preserve"> אסמכתא          חזרה לטבלה </v>
      </c>
      <c r="T325" s="459"/>
      <c r="U325" s="459"/>
      <c r="V325" s="461"/>
      <c r="X325" s="35" t="s">
        <v>27</v>
      </c>
      <c r="Y325" s="64" t="str">
        <f>+" אסמכתא " &amp; B16 &amp;"         חזרה לטבלה "</f>
        <v xml:space="preserve"> אסמכתא          חזרה לטבלה </v>
      </c>
      <c r="Z325" s="459"/>
      <c r="AA325" s="459"/>
      <c r="AB325" s="461"/>
    </row>
    <row r="326" spans="1:28" s="203" customFormat="1" x14ac:dyDescent="0.2">
      <c r="A326" s="39">
        <v>1</v>
      </c>
      <c r="B326" s="291"/>
      <c r="C326" s="292"/>
      <c r="D326" s="292"/>
      <c r="E326" s="293"/>
      <c r="L326" s="39">
        <v>12</v>
      </c>
      <c r="M326" s="291"/>
      <c r="N326" s="292"/>
      <c r="O326" s="292"/>
      <c r="P326" s="293"/>
      <c r="R326" s="39">
        <v>23</v>
      </c>
      <c r="S326" s="291"/>
      <c r="T326" s="292"/>
      <c r="U326" s="292"/>
      <c r="V326" s="293"/>
      <c r="X326" s="39">
        <v>34</v>
      </c>
      <c r="Y326" s="291"/>
      <c r="Z326" s="292"/>
      <c r="AA326" s="292"/>
      <c r="AB326" s="293"/>
    </row>
    <row r="327" spans="1:28" s="203" customFormat="1" x14ac:dyDescent="0.2">
      <c r="A327" s="39">
        <v>2</v>
      </c>
      <c r="B327" s="291"/>
      <c r="C327" s="292"/>
      <c r="D327" s="292"/>
      <c r="E327" s="293"/>
      <c r="L327" s="39">
        <v>13</v>
      </c>
      <c r="M327" s="291"/>
      <c r="N327" s="292"/>
      <c r="O327" s="292"/>
      <c r="P327" s="293"/>
      <c r="R327" s="39">
        <v>24</v>
      </c>
      <c r="S327" s="291"/>
      <c r="T327" s="292"/>
      <c r="U327" s="292"/>
      <c r="V327" s="293"/>
      <c r="X327" s="39">
        <v>35</v>
      </c>
      <c r="Y327" s="291"/>
      <c r="Z327" s="292"/>
      <c r="AA327" s="292"/>
      <c r="AB327" s="293"/>
    </row>
    <row r="328" spans="1:28" s="203" customFormat="1" x14ac:dyDescent="0.2">
      <c r="A328" s="39">
        <v>3</v>
      </c>
      <c r="B328" s="291"/>
      <c r="C328" s="292"/>
      <c r="D328" s="292"/>
      <c r="E328" s="293"/>
      <c r="L328" s="39">
        <v>14</v>
      </c>
      <c r="M328" s="291"/>
      <c r="N328" s="292"/>
      <c r="O328" s="292"/>
      <c r="P328" s="293"/>
      <c r="R328" s="39">
        <v>25</v>
      </c>
      <c r="S328" s="291"/>
      <c r="T328" s="292"/>
      <c r="U328" s="292"/>
      <c r="V328" s="293"/>
      <c r="X328" s="39">
        <v>36</v>
      </c>
      <c r="Y328" s="291"/>
      <c r="Z328" s="292"/>
      <c r="AA328" s="292"/>
      <c r="AB328" s="293"/>
    </row>
    <row r="329" spans="1:28" s="203" customFormat="1" x14ac:dyDescent="0.2">
      <c r="A329" s="39">
        <v>4</v>
      </c>
      <c r="B329" s="291"/>
      <c r="C329" s="292"/>
      <c r="D329" s="292"/>
      <c r="E329" s="293"/>
      <c r="L329" s="39">
        <v>15</v>
      </c>
      <c r="M329" s="291"/>
      <c r="N329" s="292"/>
      <c r="O329" s="292"/>
      <c r="P329" s="293"/>
      <c r="R329" s="39">
        <v>26</v>
      </c>
      <c r="S329" s="291"/>
      <c r="T329" s="292"/>
      <c r="U329" s="292"/>
      <c r="V329" s="293"/>
      <c r="X329" s="39">
        <v>37</v>
      </c>
      <c r="Y329" s="291"/>
      <c r="Z329" s="292"/>
      <c r="AA329" s="292"/>
      <c r="AB329" s="293"/>
    </row>
    <row r="330" spans="1:28" s="203" customFormat="1" x14ac:dyDescent="0.2">
      <c r="A330" s="39">
        <v>5</v>
      </c>
      <c r="B330" s="291"/>
      <c r="C330" s="292"/>
      <c r="D330" s="292"/>
      <c r="E330" s="293"/>
      <c r="L330" s="39">
        <v>16</v>
      </c>
      <c r="M330" s="291"/>
      <c r="N330" s="292"/>
      <c r="O330" s="292"/>
      <c r="P330" s="293"/>
      <c r="R330" s="39">
        <v>27</v>
      </c>
      <c r="S330" s="291"/>
      <c r="T330" s="292"/>
      <c r="U330" s="292"/>
      <c r="V330" s="293"/>
      <c r="X330" s="39">
        <v>38</v>
      </c>
      <c r="Y330" s="291"/>
      <c r="Z330" s="292"/>
      <c r="AA330" s="292"/>
      <c r="AB330" s="293"/>
    </row>
    <row r="331" spans="1:28" s="203" customFormat="1" x14ac:dyDescent="0.2">
      <c r="A331" s="39">
        <v>6</v>
      </c>
      <c r="B331" s="291"/>
      <c r="C331" s="292"/>
      <c r="D331" s="292"/>
      <c r="E331" s="293"/>
      <c r="L331" s="39">
        <v>17</v>
      </c>
      <c r="M331" s="291"/>
      <c r="N331" s="292"/>
      <c r="O331" s="292"/>
      <c r="P331" s="293"/>
      <c r="R331" s="39">
        <v>28</v>
      </c>
      <c r="S331" s="291"/>
      <c r="T331" s="292"/>
      <c r="U331" s="292"/>
      <c r="V331" s="293"/>
      <c r="X331" s="39">
        <v>39</v>
      </c>
      <c r="Y331" s="291"/>
      <c r="Z331" s="292"/>
      <c r="AA331" s="292"/>
      <c r="AB331" s="293"/>
    </row>
    <row r="332" spans="1:28" s="203" customFormat="1" x14ac:dyDescent="0.2">
      <c r="A332" s="39">
        <v>7</v>
      </c>
      <c r="B332" s="291"/>
      <c r="C332" s="292"/>
      <c r="D332" s="292"/>
      <c r="E332" s="293"/>
      <c r="L332" s="39">
        <v>18</v>
      </c>
      <c r="M332" s="291"/>
      <c r="N332" s="292"/>
      <c r="O332" s="292"/>
      <c r="P332" s="293"/>
      <c r="R332" s="39">
        <v>29</v>
      </c>
      <c r="S332" s="291"/>
      <c r="T332" s="292"/>
      <c r="U332" s="292"/>
      <c r="V332" s="293"/>
      <c r="X332" s="39">
        <v>40</v>
      </c>
      <c r="Y332" s="291"/>
      <c r="Z332" s="292"/>
      <c r="AA332" s="292"/>
      <c r="AB332" s="293"/>
    </row>
    <row r="333" spans="1:28" s="203" customFormat="1" x14ac:dyDescent="0.2">
      <c r="A333" s="39">
        <v>8</v>
      </c>
      <c r="B333" s="291"/>
      <c r="C333" s="292"/>
      <c r="D333" s="292"/>
      <c r="E333" s="293"/>
      <c r="L333" s="39">
        <v>19</v>
      </c>
      <c r="M333" s="291"/>
      <c r="N333" s="292"/>
      <c r="O333" s="292"/>
      <c r="P333" s="293"/>
      <c r="R333" s="39">
        <v>30</v>
      </c>
      <c r="S333" s="291"/>
      <c r="T333" s="292"/>
      <c r="U333" s="292"/>
      <c r="V333" s="293"/>
      <c r="X333" s="39">
        <v>41</v>
      </c>
      <c r="Y333" s="291"/>
      <c r="Z333" s="292"/>
      <c r="AA333" s="292"/>
      <c r="AB333" s="293"/>
    </row>
    <row r="334" spans="1:28" s="203" customFormat="1" x14ac:dyDescent="0.2">
      <c r="A334" s="39">
        <v>9</v>
      </c>
      <c r="B334" s="291"/>
      <c r="C334" s="292"/>
      <c r="D334" s="292"/>
      <c r="E334" s="293"/>
      <c r="L334" s="39">
        <v>20</v>
      </c>
      <c r="M334" s="291"/>
      <c r="N334" s="292"/>
      <c r="O334" s="292"/>
      <c r="P334" s="293"/>
      <c r="R334" s="39">
        <v>31</v>
      </c>
      <c r="S334" s="291"/>
      <c r="T334" s="292"/>
      <c r="U334" s="292"/>
      <c r="V334" s="293"/>
      <c r="X334" s="39">
        <v>42</v>
      </c>
      <c r="Y334" s="291"/>
      <c r="Z334" s="292"/>
      <c r="AA334" s="292"/>
      <c r="AB334" s="293"/>
    </row>
    <row r="335" spans="1:28" s="203" customFormat="1" x14ac:dyDescent="0.2">
      <c r="A335" s="39">
        <v>10</v>
      </c>
      <c r="B335" s="291"/>
      <c r="C335" s="292"/>
      <c r="D335" s="292"/>
      <c r="E335" s="293"/>
      <c r="L335" s="39">
        <v>21</v>
      </c>
      <c r="M335" s="291"/>
      <c r="N335" s="292"/>
      <c r="O335" s="292"/>
      <c r="P335" s="293"/>
      <c r="R335" s="39">
        <v>32</v>
      </c>
      <c r="S335" s="291"/>
      <c r="T335" s="292"/>
      <c r="U335" s="292"/>
      <c r="V335" s="293"/>
      <c r="X335" s="39">
        <v>43</v>
      </c>
      <c r="Y335" s="291"/>
      <c r="Z335" s="292"/>
      <c r="AA335" s="292"/>
      <c r="AB335" s="293"/>
    </row>
    <row r="336" spans="1:28" s="203" customFormat="1" ht="13.5" thickBot="1" x14ac:dyDescent="0.25">
      <c r="A336" s="39">
        <v>11</v>
      </c>
      <c r="B336" s="291"/>
      <c r="C336" s="292"/>
      <c r="D336" s="292"/>
      <c r="E336" s="293"/>
      <c r="L336" s="39">
        <v>22</v>
      </c>
      <c r="M336" s="291"/>
      <c r="N336" s="292"/>
      <c r="O336" s="292"/>
      <c r="P336" s="293"/>
      <c r="R336" s="39">
        <v>33</v>
      </c>
      <c r="S336" s="291"/>
      <c r="T336" s="292"/>
      <c r="U336" s="292"/>
      <c r="V336" s="293"/>
      <c r="X336" s="40"/>
      <c r="Y336" s="42" t="s">
        <v>5</v>
      </c>
      <c r="Z336" s="43"/>
      <c r="AA336" s="43"/>
      <c r="AB336" s="315">
        <f>SUM(E326:E336)+SUM(P326:P336)+SUM(AB326:AB335)+SUM(V326:V336)</f>
        <v>0</v>
      </c>
    </row>
    <row r="337" spans="1:28" s="203" customFormat="1" x14ac:dyDescent="0.2">
      <c r="B337" s="208"/>
      <c r="C337" s="209"/>
      <c r="D337" s="209"/>
      <c r="E337" s="204"/>
      <c r="M337" s="208"/>
      <c r="N337" s="209"/>
      <c r="O337" s="209"/>
      <c r="P337" s="204"/>
      <c r="S337" s="208"/>
      <c r="T337" s="209"/>
      <c r="U337" s="209"/>
      <c r="V337" s="204"/>
      <c r="Y337" s="208"/>
      <c r="Z337" s="209"/>
      <c r="AA337" s="209"/>
      <c r="AB337" s="204"/>
    </row>
    <row r="338" spans="1:28" s="203" customFormat="1" x14ac:dyDescent="0.2">
      <c r="B338" s="208"/>
      <c r="C338" s="209"/>
      <c r="D338" s="209"/>
      <c r="E338" s="204"/>
      <c r="M338" s="208"/>
      <c r="N338" s="209"/>
      <c r="O338" s="209"/>
      <c r="P338" s="204"/>
      <c r="S338" s="208"/>
      <c r="T338" s="209"/>
      <c r="U338" s="209"/>
      <c r="V338" s="204"/>
      <c r="Y338" s="208"/>
      <c r="Z338" s="209"/>
      <c r="AA338" s="209"/>
      <c r="AB338" s="204"/>
    </row>
    <row r="339" spans="1:28" s="203" customFormat="1" x14ac:dyDescent="0.2">
      <c r="B339" s="208"/>
      <c r="C339" s="209"/>
      <c r="D339" s="209"/>
      <c r="E339" s="204"/>
      <c r="M339" s="208"/>
      <c r="N339" s="209"/>
      <c r="O339" s="209"/>
      <c r="P339" s="204"/>
      <c r="S339" s="208"/>
      <c r="T339" s="209"/>
      <c r="U339" s="209"/>
      <c r="V339" s="204"/>
      <c r="Y339" s="208"/>
      <c r="Z339" s="209"/>
      <c r="AA339" s="209"/>
      <c r="AB339" s="204"/>
    </row>
    <row r="340" spans="1:28" s="203" customFormat="1" x14ac:dyDescent="0.2">
      <c r="B340" s="208"/>
      <c r="C340" s="209"/>
      <c r="D340" s="209"/>
      <c r="E340" s="204"/>
      <c r="M340" s="208"/>
      <c r="N340" s="209"/>
      <c r="O340" s="209"/>
      <c r="P340" s="204"/>
      <c r="S340" s="208"/>
      <c r="T340" s="209"/>
      <c r="U340" s="209"/>
      <c r="V340" s="204"/>
      <c r="Y340" s="208"/>
      <c r="Z340" s="209"/>
      <c r="AA340" s="209"/>
      <c r="AB340" s="204"/>
    </row>
    <row r="341" spans="1:28" s="203" customFormat="1" x14ac:dyDescent="0.2">
      <c r="B341" s="208"/>
      <c r="C341" s="209"/>
      <c r="D341" s="209"/>
      <c r="E341" s="204"/>
      <c r="M341" s="208"/>
      <c r="N341" s="209"/>
      <c r="O341" s="209"/>
      <c r="P341" s="204"/>
      <c r="S341" s="208"/>
      <c r="T341" s="209"/>
      <c r="U341" s="209"/>
      <c r="V341" s="204"/>
      <c r="Y341" s="208"/>
      <c r="Z341" s="209"/>
      <c r="AA341" s="209"/>
      <c r="AB341" s="204"/>
    </row>
    <row r="342" spans="1:28" s="203" customFormat="1" x14ac:dyDescent="0.2">
      <c r="B342" s="208"/>
      <c r="C342" s="209"/>
      <c r="D342" s="209"/>
      <c r="E342" s="204"/>
      <c r="M342" s="208"/>
      <c r="N342" s="209"/>
      <c r="O342" s="209"/>
      <c r="P342" s="204"/>
      <c r="S342" s="208"/>
      <c r="T342" s="209"/>
      <c r="U342" s="209"/>
      <c r="V342" s="204"/>
      <c r="Y342" s="208"/>
      <c r="Z342" s="209"/>
      <c r="AA342" s="209"/>
      <c r="AB342" s="204"/>
    </row>
    <row r="343" spans="1:28" s="203" customFormat="1" ht="13.5" thickBot="1" x14ac:dyDescent="0.25">
      <c r="B343" s="208"/>
      <c r="C343" s="209"/>
      <c r="D343" s="209"/>
      <c r="E343" s="204"/>
      <c r="M343" s="208"/>
      <c r="N343" s="209"/>
      <c r="O343" s="209"/>
      <c r="P343" s="204"/>
      <c r="S343" s="208"/>
      <c r="T343" s="209"/>
      <c r="U343" s="209"/>
      <c r="V343" s="204"/>
      <c r="Y343" s="208"/>
      <c r="Z343" s="209"/>
      <c r="AA343" s="209"/>
      <c r="AB343" s="204"/>
    </row>
    <row r="344" spans="1:28" s="203" customFormat="1" ht="12.75" customHeight="1" x14ac:dyDescent="0.2">
      <c r="A344" s="33">
        <v>15</v>
      </c>
      <c r="B344" s="34"/>
      <c r="C344" s="458" t="s">
        <v>181</v>
      </c>
      <c r="D344" s="458" t="s">
        <v>41</v>
      </c>
      <c r="E344" s="460" t="s">
        <v>21</v>
      </c>
      <c r="L344" s="33">
        <v>15</v>
      </c>
      <c r="M344" s="34"/>
      <c r="N344" s="458" t="s">
        <v>181</v>
      </c>
      <c r="O344" s="458" t="s">
        <v>41</v>
      </c>
      <c r="P344" s="460" t="s">
        <v>21</v>
      </c>
      <c r="R344" s="33">
        <v>15</v>
      </c>
      <c r="S344" s="34"/>
      <c r="T344" s="458" t="s">
        <v>181</v>
      </c>
      <c r="U344" s="458" t="s">
        <v>41</v>
      </c>
      <c r="V344" s="460" t="s">
        <v>21</v>
      </c>
      <c r="X344" s="33">
        <v>15</v>
      </c>
      <c r="Y344" s="34"/>
      <c r="Z344" s="458" t="s">
        <v>181</v>
      </c>
      <c r="AA344" s="458" t="s">
        <v>41</v>
      </c>
      <c r="AB344" s="460" t="s">
        <v>21</v>
      </c>
    </row>
    <row r="345" spans="1:28" s="203" customFormat="1" ht="51" x14ac:dyDescent="0.2">
      <c r="A345" s="35" t="s">
        <v>9</v>
      </c>
      <c r="B345" s="64" t="str">
        <f>+" אסמכתא " &amp; B17 &amp;"         חזרה לטבלה "</f>
        <v xml:space="preserve"> אסמכתא          חזרה לטבלה </v>
      </c>
      <c r="C345" s="459"/>
      <c r="D345" s="459"/>
      <c r="E345" s="461"/>
      <c r="L345" s="35" t="s">
        <v>27</v>
      </c>
      <c r="M345" s="64" t="str">
        <f>+" אסמכתא " &amp; B17 &amp;"         חזרה לטבלה "</f>
        <v xml:space="preserve"> אסמכתא          חזרה לטבלה </v>
      </c>
      <c r="N345" s="459"/>
      <c r="O345" s="459"/>
      <c r="P345" s="461"/>
      <c r="R345" s="35" t="s">
        <v>27</v>
      </c>
      <c r="S345" s="64" t="str">
        <f>+" אסמכתא " &amp; B17 &amp;"         חזרה לטבלה "</f>
        <v xml:space="preserve"> אסמכתא          חזרה לטבלה </v>
      </c>
      <c r="T345" s="459"/>
      <c r="U345" s="459"/>
      <c r="V345" s="461"/>
      <c r="X345" s="35" t="s">
        <v>27</v>
      </c>
      <c r="Y345" s="64" t="str">
        <f>+" אסמכתא " &amp; B17 &amp;"         חזרה לטבלה "</f>
        <v xml:space="preserve"> אסמכתא          חזרה לטבלה </v>
      </c>
      <c r="Z345" s="459"/>
      <c r="AA345" s="459"/>
      <c r="AB345" s="461"/>
    </row>
    <row r="346" spans="1:28" s="203" customFormat="1" x14ac:dyDescent="0.2">
      <c r="A346" s="39">
        <v>1</v>
      </c>
      <c r="B346" s="291"/>
      <c r="C346" s="292"/>
      <c r="D346" s="292"/>
      <c r="E346" s="293"/>
      <c r="L346" s="39">
        <v>12</v>
      </c>
      <c r="M346" s="291"/>
      <c r="N346" s="292"/>
      <c r="O346" s="292"/>
      <c r="P346" s="293"/>
      <c r="R346" s="39">
        <v>23</v>
      </c>
      <c r="S346" s="291"/>
      <c r="T346" s="292"/>
      <c r="U346" s="292"/>
      <c r="V346" s="293"/>
      <c r="X346" s="39">
        <v>34</v>
      </c>
      <c r="Y346" s="291"/>
      <c r="Z346" s="292"/>
      <c r="AA346" s="292"/>
      <c r="AB346" s="293"/>
    </row>
    <row r="347" spans="1:28" s="203" customFormat="1" x14ac:dyDescent="0.2">
      <c r="A347" s="39">
        <v>2</v>
      </c>
      <c r="B347" s="291"/>
      <c r="C347" s="292"/>
      <c r="D347" s="292"/>
      <c r="E347" s="293"/>
      <c r="L347" s="39">
        <v>13</v>
      </c>
      <c r="M347" s="291"/>
      <c r="N347" s="292"/>
      <c r="O347" s="292"/>
      <c r="P347" s="293"/>
      <c r="R347" s="39">
        <v>24</v>
      </c>
      <c r="S347" s="291"/>
      <c r="T347" s="292"/>
      <c r="U347" s="292"/>
      <c r="V347" s="293"/>
      <c r="X347" s="39">
        <v>35</v>
      </c>
      <c r="Y347" s="291"/>
      <c r="Z347" s="292"/>
      <c r="AA347" s="292"/>
      <c r="AB347" s="293"/>
    </row>
    <row r="348" spans="1:28" s="203" customFormat="1" x14ac:dyDescent="0.2">
      <c r="A348" s="39">
        <v>3</v>
      </c>
      <c r="B348" s="291"/>
      <c r="C348" s="292"/>
      <c r="D348" s="292"/>
      <c r="E348" s="293"/>
      <c r="L348" s="39">
        <v>14</v>
      </c>
      <c r="M348" s="291"/>
      <c r="N348" s="292"/>
      <c r="O348" s="292"/>
      <c r="P348" s="293"/>
      <c r="R348" s="39">
        <v>25</v>
      </c>
      <c r="S348" s="291"/>
      <c r="T348" s="292"/>
      <c r="U348" s="292"/>
      <c r="V348" s="293"/>
      <c r="X348" s="39">
        <v>36</v>
      </c>
      <c r="Y348" s="291"/>
      <c r="Z348" s="292"/>
      <c r="AA348" s="292"/>
      <c r="AB348" s="293"/>
    </row>
    <row r="349" spans="1:28" s="203" customFormat="1" x14ac:dyDescent="0.2">
      <c r="A349" s="39">
        <v>4</v>
      </c>
      <c r="B349" s="291"/>
      <c r="C349" s="292"/>
      <c r="D349" s="292"/>
      <c r="E349" s="293"/>
      <c r="L349" s="39">
        <v>15</v>
      </c>
      <c r="M349" s="291"/>
      <c r="N349" s="292"/>
      <c r="O349" s="292"/>
      <c r="P349" s="293"/>
      <c r="R349" s="39">
        <v>26</v>
      </c>
      <c r="S349" s="291"/>
      <c r="T349" s="292"/>
      <c r="U349" s="292"/>
      <c r="V349" s="293"/>
      <c r="X349" s="39">
        <v>37</v>
      </c>
      <c r="Y349" s="291"/>
      <c r="Z349" s="292"/>
      <c r="AA349" s="292"/>
      <c r="AB349" s="293"/>
    </row>
    <row r="350" spans="1:28" s="203" customFormat="1" x14ac:dyDescent="0.2">
      <c r="A350" s="39">
        <v>5</v>
      </c>
      <c r="B350" s="291"/>
      <c r="C350" s="292"/>
      <c r="D350" s="292"/>
      <c r="E350" s="293"/>
      <c r="L350" s="39">
        <v>16</v>
      </c>
      <c r="M350" s="291"/>
      <c r="N350" s="292"/>
      <c r="O350" s="292"/>
      <c r="P350" s="293"/>
      <c r="R350" s="39">
        <v>27</v>
      </c>
      <c r="S350" s="291"/>
      <c r="T350" s="292"/>
      <c r="U350" s="292"/>
      <c r="V350" s="293"/>
      <c r="X350" s="39">
        <v>38</v>
      </c>
      <c r="Y350" s="291"/>
      <c r="Z350" s="292"/>
      <c r="AA350" s="292"/>
      <c r="AB350" s="293"/>
    </row>
    <row r="351" spans="1:28" s="203" customFormat="1" x14ac:dyDescent="0.2">
      <c r="A351" s="39">
        <v>6</v>
      </c>
      <c r="B351" s="291"/>
      <c r="C351" s="292"/>
      <c r="D351" s="292"/>
      <c r="E351" s="293"/>
      <c r="L351" s="39">
        <v>17</v>
      </c>
      <c r="M351" s="291"/>
      <c r="N351" s="292"/>
      <c r="O351" s="292"/>
      <c r="P351" s="293"/>
      <c r="R351" s="39">
        <v>28</v>
      </c>
      <c r="S351" s="291"/>
      <c r="T351" s="292"/>
      <c r="U351" s="292"/>
      <c r="V351" s="293"/>
      <c r="X351" s="39">
        <v>39</v>
      </c>
      <c r="Y351" s="291"/>
      <c r="Z351" s="292"/>
      <c r="AA351" s="292"/>
      <c r="AB351" s="293"/>
    </row>
    <row r="352" spans="1:28" s="203" customFormat="1" x14ac:dyDescent="0.2">
      <c r="A352" s="39">
        <v>7</v>
      </c>
      <c r="B352" s="291"/>
      <c r="C352" s="292"/>
      <c r="D352" s="292"/>
      <c r="E352" s="293"/>
      <c r="L352" s="39">
        <v>18</v>
      </c>
      <c r="M352" s="291"/>
      <c r="N352" s="292"/>
      <c r="O352" s="292"/>
      <c r="P352" s="293"/>
      <c r="R352" s="39">
        <v>29</v>
      </c>
      <c r="S352" s="291"/>
      <c r="T352" s="292"/>
      <c r="U352" s="292"/>
      <c r="V352" s="293"/>
      <c r="X352" s="39">
        <v>40</v>
      </c>
      <c r="Y352" s="291"/>
      <c r="Z352" s="292"/>
      <c r="AA352" s="292"/>
      <c r="AB352" s="293"/>
    </row>
    <row r="353" spans="1:28" s="203" customFormat="1" x14ac:dyDescent="0.2">
      <c r="A353" s="39">
        <v>8</v>
      </c>
      <c r="B353" s="291"/>
      <c r="C353" s="292"/>
      <c r="D353" s="292"/>
      <c r="E353" s="293"/>
      <c r="L353" s="39">
        <v>19</v>
      </c>
      <c r="M353" s="291"/>
      <c r="N353" s="292"/>
      <c r="O353" s="292"/>
      <c r="P353" s="293"/>
      <c r="R353" s="39">
        <v>30</v>
      </c>
      <c r="S353" s="291"/>
      <c r="T353" s="292"/>
      <c r="U353" s="292"/>
      <c r="V353" s="293"/>
      <c r="X353" s="39">
        <v>41</v>
      </c>
      <c r="Y353" s="291"/>
      <c r="Z353" s="292"/>
      <c r="AA353" s="292"/>
      <c r="AB353" s="293"/>
    </row>
    <row r="354" spans="1:28" s="203" customFormat="1" x14ac:dyDescent="0.2">
      <c r="A354" s="39">
        <v>9</v>
      </c>
      <c r="B354" s="291"/>
      <c r="C354" s="292"/>
      <c r="D354" s="292"/>
      <c r="E354" s="293"/>
      <c r="L354" s="39">
        <v>20</v>
      </c>
      <c r="M354" s="291"/>
      <c r="N354" s="292"/>
      <c r="O354" s="292"/>
      <c r="P354" s="293"/>
      <c r="R354" s="39">
        <v>31</v>
      </c>
      <c r="S354" s="291"/>
      <c r="T354" s="292"/>
      <c r="U354" s="292"/>
      <c r="V354" s="293"/>
      <c r="X354" s="39">
        <v>42</v>
      </c>
      <c r="Y354" s="291"/>
      <c r="Z354" s="292"/>
      <c r="AA354" s="292"/>
      <c r="AB354" s="293"/>
    </row>
    <row r="355" spans="1:28" s="203" customFormat="1" x14ac:dyDescent="0.2">
      <c r="A355" s="39">
        <v>10</v>
      </c>
      <c r="B355" s="291"/>
      <c r="C355" s="292"/>
      <c r="D355" s="292"/>
      <c r="E355" s="293"/>
      <c r="L355" s="39">
        <v>21</v>
      </c>
      <c r="M355" s="291"/>
      <c r="N355" s="292"/>
      <c r="O355" s="292"/>
      <c r="P355" s="293"/>
      <c r="R355" s="39">
        <v>32</v>
      </c>
      <c r="S355" s="291"/>
      <c r="T355" s="292"/>
      <c r="U355" s="292"/>
      <c r="V355" s="293"/>
      <c r="X355" s="39">
        <v>43</v>
      </c>
      <c r="Y355" s="291"/>
      <c r="Z355" s="292"/>
      <c r="AA355" s="292"/>
      <c r="AB355" s="293"/>
    </row>
    <row r="356" spans="1:28" s="203" customFormat="1" ht="13.5" thickBot="1" x14ac:dyDescent="0.25">
      <c r="A356" s="39">
        <v>11</v>
      </c>
      <c r="B356" s="291"/>
      <c r="C356" s="292"/>
      <c r="D356" s="292"/>
      <c r="E356" s="293"/>
      <c r="L356" s="39">
        <v>22</v>
      </c>
      <c r="M356" s="291"/>
      <c r="N356" s="292"/>
      <c r="O356" s="292"/>
      <c r="P356" s="293"/>
      <c r="R356" s="39">
        <v>33</v>
      </c>
      <c r="S356" s="291"/>
      <c r="T356" s="292"/>
      <c r="U356" s="292"/>
      <c r="V356" s="293"/>
      <c r="X356" s="40"/>
      <c r="Y356" s="42" t="s">
        <v>5</v>
      </c>
      <c r="Z356" s="43"/>
      <c r="AA356" s="43"/>
      <c r="AB356" s="315">
        <f>SUM(E346:E356)+SUM(P346:P356)+SUM(AB346:AB355)+SUM(V346:V356)</f>
        <v>0</v>
      </c>
    </row>
    <row r="357" spans="1:28" s="203" customFormat="1" x14ac:dyDescent="0.2">
      <c r="B357" s="208"/>
      <c r="C357" s="209"/>
      <c r="D357" s="209"/>
      <c r="E357" s="204"/>
      <c r="M357" s="208"/>
      <c r="N357" s="209"/>
      <c r="O357" s="209"/>
      <c r="P357" s="204"/>
      <c r="S357" s="208"/>
      <c r="T357" s="209"/>
      <c r="U357" s="209"/>
      <c r="V357" s="204"/>
      <c r="Y357" s="208"/>
      <c r="Z357" s="209"/>
      <c r="AA357" s="209"/>
    </row>
    <row r="358" spans="1:28" s="203" customFormat="1" x14ac:dyDescent="0.2">
      <c r="B358" s="208"/>
      <c r="C358" s="209"/>
      <c r="D358" s="209"/>
      <c r="E358" s="204"/>
      <c r="M358" s="208"/>
      <c r="N358" s="209"/>
      <c r="O358" s="209"/>
      <c r="P358" s="204"/>
      <c r="S358" s="208"/>
      <c r="T358" s="209"/>
      <c r="U358" s="209"/>
      <c r="V358" s="204"/>
      <c r="Y358" s="208"/>
      <c r="Z358" s="209"/>
      <c r="AA358" s="209"/>
      <c r="AB358" s="204"/>
    </row>
    <row r="359" spans="1:28" s="203" customFormat="1" x14ac:dyDescent="0.2">
      <c r="B359" s="208"/>
      <c r="C359" s="209"/>
      <c r="D359" s="209"/>
      <c r="E359" s="204"/>
      <c r="M359" s="208"/>
      <c r="N359" s="209"/>
      <c r="O359" s="209"/>
      <c r="P359" s="204"/>
      <c r="S359" s="208"/>
      <c r="T359" s="209"/>
      <c r="U359" s="209"/>
      <c r="V359" s="204"/>
      <c r="Y359" s="208"/>
      <c r="Z359" s="209"/>
      <c r="AA359" s="209"/>
      <c r="AB359" s="204"/>
    </row>
    <row r="360" spans="1:28" s="203" customFormat="1" x14ac:dyDescent="0.2">
      <c r="B360" s="208"/>
      <c r="C360" s="209"/>
      <c r="D360" s="209"/>
      <c r="E360" s="204"/>
      <c r="M360" s="208"/>
      <c r="N360" s="209"/>
      <c r="O360" s="209"/>
      <c r="P360" s="204"/>
      <c r="S360" s="208"/>
      <c r="T360" s="209"/>
      <c r="U360" s="209"/>
      <c r="V360" s="204"/>
      <c r="Y360" s="208"/>
      <c r="Z360" s="209"/>
      <c r="AA360" s="209"/>
      <c r="AB360" s="204"/>
    </row>
    <row r="361" spans="1:28" s="203" customFormat="1" x14ac:dyDescent="0.2">
      <c r="B361" s="208"/>
      <c r="C361" s="209"/>
      <c r="D361" s="209"/>
      <c r="E361" s="204"/>
      <c r="M361" s="208"/>
      <c r="N361" s="209"/>
      <c r="O361" s="209"/>
      <c r="P361" s="204"/>
      <c r="S361" s="208"/>
      <c r="T361" s="209"/>
      <c r="U361" s="209"/>
      <c r="V361" s="204"/>
      <c r="Y361" s="208"/>
      <c r="Z361" s="209"/>
      <c r="AA361" s="209"/>
      <c r="AB361" s="204"/>
    </row>
    <row r="362" spans="1:28" s="203" customFormat="1" x14ac:dyDescent="0.2">
      <c r="B362" s="208"/>
      <c r="C362" s="209"/>
      <c r="D362" s="209"/>
      <c r="E362" s="204"/>
      <c r="M362" s="208"/>
      <c r="N362" s="209"/>
      <c r="O362" s="209"/>
      <c r="P362" s="204"/>
      <c r="S362" s="208"/>
      <c r="T362" s="209"/>
      <c r="U362" s="209"/>
      <c r="V362" s="204"/>
      <c r="Y362" s="208"/>
      <c r="Z362" s="209"/>
      <c r="AA362" s="209"/>
      <c r="AB362" s="204"/>
    </row>
    <row r="363" spans="1:28" s="203" customFormat="1" ht="13.5" thickBot="1" x14ac:dyDescent="0.25">
      <c r="B363" s="208"/>
      <c r="C363" s="209"/>
      <c r="D363" s="209"/>
      <c r="E363" s="204"/>
      <c r="M363" s="208"/>
      <c r="N363" s="209"/>
      <c r="O363" s="209"/>
      <c r="P363" s="204"/>
      <c r="S363" s="208"/>
      <c r="T363" s="209"/>
      <c r="U363" s="209"/>
      <c r="V363" s="204"/>
      <c r="Y363" s="208"/>
      <c r="Z363" s="209"/>
      <c r="AA363" s="209"/>
      <c r="AB363" s="204"/>
    </row>
    <row r="364" spans="1:28" s="203" customFormat="1" ht="12.75" customHeight="1" x14ac:dyDescent="0.2">
      <c r="A364" s="33">
        <v>16</v>
      </c>
      <c r="B364" s="34"/>
      <c r="C364" s="458" t="s">
        <v>181</v>
      </c>
      <c r="D364" s="458" t="s">
        <v>41</v>
      </c>
      <c r="E364" s="460" t="s">
        <v>21</v>
      </c>
      <c r="L364" s="33">
        <v>16</v>
      </c>
      <c r="M364" s="34"/>
      <c r="N364" s="458" t="s">
        <v>181</v>
      </c>
      <c r="O364" s="458" t="s">
        <v>41</v>
      </c>
      <c r="P364" s="460" t="s">
        <v>21</v>
      </c>
      <c r="R364" s="33">
        <v>16</v>
      </c>
      <c r="S364" s="34"/>
      <c r="T364" s="458" t="s">
        <v>181</v>
      </c>
      <c r="U364" s="458" t="s">
        <v>41</v>
      </c>
      <c r="V364" s="460" t="s">
        <v>21</v>
      </c>
      <c r="X364" s="33">
        <v>16</v>
      </c>
      <c r="Y364" s="34"/>
      <c r="Z364" s="458" t="s">
        <v>181</v>
      </c>
      <c r="AA364" s="458" t="s">
        <v>41</v>
      </c>
      <c r="AB364" s="460" t="s">
        <v>21</v>
      </c>
    </row>
    <row r="365" spans="1:28" s="203" customFormat="1" ht="51" x14ac:dyDescent="0.2">
      <c r="A365" s="35" t="s">
        <v>9</v>
      </c>
      <c r="B365" s="64" t="str">
        <f>+" אסמכתא " &amp; B18 &amp;"         חזרה לטבלה "</f>
        <v xml:space="preserve"> אסמכתא          חזרה לטבלה </v>
      </c>
      <c r="C365" s="459"/>
      <c r="D365" s="459"/>
      <c r="E365" s="461"/>
      <c r="L365" s="35" t="s">
        <v>27</v>
      </c>
      <c r="M365" s="64" t="str">
        <f>+" אסמכתא " &amp; B18 &amp;"         חזרה לטבלה "</f>
        <v xml:space="preserve"> אסמכתא          חזרה לטבלה </v>
      </c>
      <c r="N365" s="459"/>
      <c r="O365" s="459"/>
      <c r="P365" s="461"/>
      <c r="R365" s="35" t="s">
        <v>27</v>
      </c>
      <c r="S365" s="64" t="str">
        <f>+" אסמכתא " &amp; B18 &amp;"         חזרה לטבלה "</f>
        <v xml:space="preserve"> אסמכתא          חזרה לטבלה </v>
      </c>
      <c r="T365" s="459"/>
      <c r="U365" s="459"/>
      <c r="V365" s="461"/>
      <c r="X365" s="35" t="s">
        <v>27</v>
      </c>
      <c r="Y365" s="64" t="str">
        <f>+" אסמכתא " &amp; B18 &amp;"         חזרה לטבלה "</f>
        <v xml:space="preserve"> אסמכתא          חזרה לטבלה </v>
      </c>
      <c r="Z365" s="459"/>
      <c r="AA365" s="459"/>
      <c r="AB365" s="461"/>
    </row>
    <row r="366" spans="1:28" s="203" customFormat="1" x14ac:dyDescent="0.2">
      <c r="A366" s="39">
        <v>1</v>
      </c>
      <c r="B366" s="291"/>
      <c r="C366" s="292"/>
      <c r="D366" s="292"/>
      <c r="E366" s="293"/>
      <c r="L366" s="39">
        <v>12</v>
      </c>
      <c r="M366" s="291"/>
      <c r="N366" s="292"/>
      <c r="O366" s="292"/>
      <c r="P366" s="293"/>
      <c r="R366" s="39">
        <v>23</v>
      </c>
      <c r="S366" s="291"/>
      <c r="T366" s="292"/>
      <c r="U366" s="292"/>
      <c r="V366" s="293"/>
      <c r="X366" s="39">
        <v>34</v>
      </c>
      <c r="Y366" s="291"/>
      <c r="Z366" s="292"/>
      <c r="AA366" s="292"/>
      <c r="AB366" s="293"/>
    </row>
    <row r="367" spans="1:28" s="203" customFormat="1" x14ac:dyDescent="0.2">
      <c r="A367" s="39">
        <v>2</v>
      </c>
      <c r="B367" s="291"/>
      <c r="C367" s="292"/>
      <c r="D367" s="292"/>
      <c r="E367" s="293"/>
      <c r="L367" s="39">
        <v>13</v>
      </c>
      <c r="M367" s="291"/>
      <c r="N367" s="292"/>
      <c r="O367" s="292"/>
      <c r="P367" s="293"/>
      <c r="R367" s="39">
        <v>24</v>
      </c>
      <c r="S367" s="291"/>
      <c r="T367" s="292"/>
      <c r="U367" s="292"/>
      <c r="V367" s="293"/>
      <c r="X367" s="39">
        <v>35</v>
      </c>
      <c r="Y367" s="291"/>
      <c r="Z367" s="292"/>
      <c r="AA367" s="292"/>
      <c r="AB367" s="293"/>
    </row>
    <row r="368" spans="1:28" s="203" customFormat="1" x14ac:dyDescent="0.2">
      <c r="A368" s="39">
        <v>3</v>
      </c>
      <c r="B368" s="291"/>
      <c r="C368" s="292"/>
      <c r="D368" s="292"/>
      <c r="E368" s="293"/>
      <c r="L368" s="39">
        <v>14</v>
      </c>
      <c r="M368" s="291"/>
      <c r="N368" s="292"/>
      <c r="O368" s="292"/>
      <c r="P368" s="293"/>
      <c r="R368" s="39">
        <v>25</v>
      </c>
      <c r="S368" s="291"/>
      <c r="T368" s="292"/>
      <c r="U368" s="292"/>
      <c r="V368" s="293"/>
      <c r="X368" s="39">
        <v>36</v>
      </c>
      <c r="Y368" s="291"/>
      <c r="Z368" s="292"/>
      <c r="AA368" s="292"/>
      <c r="AB368" s="293"/>
    </row>
    <row r="369" spans="1:28" s="203" customFormat="1" x14ac:dyDescent="0.2">
      <c r="A369" s="39">
        <v>4</v>
      </c>
      <c r="B369" s="291"/>
      <c r="C369" s="292"/>
      <c r="D369" s="292"/>
      <c r="E369" s="293"/>
      <c r="L369" s="39">
        <v>15</v>
      </c>
      <c r="M369" s="291"/>
      <c r="N369" s="292"/>
      <c r="O369" s="292"/>
      <c r="P369" s="293"/>
      <c r="R369" s="39">
        <v>26</v>
      </c>
      <c r="S369" s="291"/>
      <c r="T369" s="292"/>
      <c r="U369" s="292"/>
      <c r="V369" s="293"/>
      <c r="X369" s="39">
        <v>37</v>
      </c>
      <c r="Y369" s="291"/>
      <c r="Z369" s="292"/>
      <c r="AA369" s="292"/>
      <c r="AB369" s="293"/>
    </row>
    <row r="370" spans="1:28" s="203" customFormat="1" x14ac:dyDescent="0.2">
      <c r="A370" s="39">
        <v>5</v>
      </c>
      <c r="B370" s="291"/>
      <c r="C370" s="292"/>
      <c r="D370" s="292"/>
      <c r="E370" s="293"/>
      <c r="L370" s="39">
        <v>16</v>
      </c>
      <c r="M370" s="291"/>
      <c r="N370" s="292"/>
      <c r="O370" s="292"/>
      <c r="P370" s="293"/>
      <c r="R370" s="39">
        <v>27</v>
      </c>
      <c r="S370" s="291"/>
      <c r="T370" s="292"/>
      <c r="U370" s="292"/>
      <c r="V370" s="293"/>
      <c r="X370" s="39">
        <v>38</v>
      </c>
      <c r="Y370" s="291"/>
      <c r="Z370" s="292"/>
      <c r="AA370" s="292"/>
      <c r="AB370" s="293"/>
    </row>
    <row r="371" spans="1:28" s="203" customFormat="1" x14ac:dyDescent="0.2">
      <c r="A371" s="39">
        <v>6</v>
      </c>
      <c r="B371" s="291"/>
      <c r="C371" s="292"/>
      <c r="D371" s="292"/>
      <c r="E371" s="293"/>
      <c r="L371" s="39">
        <v>17</v>
      </c>
      <c r="M371" s="291"/>
      <c r="N371" s="292"/>
      <c r="O371" s="292"/>
      <c r="P371" s="293"/>
      <c r="R371" s="39">
        <v>28</v>
      </c>
      <c r="S371" s="291"/>
      <c r="T371" s="292"/>
      <c r="U371" s="292"/>
      <c r="V371" s="293"/>
      <c r="X371" s="39">
        <v>39</v>
      </c>
      <c r="Y371" s="291"/>
      <c r="Z371" s="292"/>
      <c r="AA371" s="292"/>
      <c r="AB371" s="293"/>
    </row>
    <row r="372" spans="1:28" s="203" customFormat="1" x14ac:dyDescent="0.2">
      <c r="A372" s="39">
        <v>7</v>
      </c>
      <c r="B372" s="291"/>
      <c r="C372" s="292"/>
      <c r="D372" s="292"/>
      <c r="E372" s="293"/>
      <c r="L372" s="39">
        <v>18</v>
      </c>
      <c r="M372" s="291"/>
      <c r="N372" s="292"/>
      <c r="O372" s="292"/>
      <c r="P372" s="293"/>
      <c r="R372" s="39">
        <v>29</v>
      </c>
      <c r="S372" s="291"/>
      <c r="T372" s="292"/>
      <c r="U372" s="292"/>
      <c r="V372" s="293"/>
      <c r="X372" s="39">
        <v>40</v>
      </c>
      <c r="Y372" s="291"/>
      <c r="Z372" s="292"/>
      <c r="AA372" s="292"/>
      <c r="AB372" s="293"/>
    </row>
    <row r="373" spans="1:28" s="203" customFormat="1" x14ac:dyDescent="0.2">
      <c r="A373" s="39">
        <v>8</v>
      </c>
      <c r="B373" s="291"/>
      <c r="C373" s="292"/>
      <c r="D373" s="292"/>
      <c r="E373" s="293"/>
      <c r="L373" s="39">
        <v>19</v>
      </c>
      <c r="M373" s="291"/>
      <c r="N373" s="292"/>
      <c r="O373" s="292"/>
      <c r="P373" s="293"/>
      <c r="R373" s="39">
        <v>30</v>
      </c>
      <c r="S373" s="291"/>
      <c r="T373" s="292"/>
      <c r="U373" s="292"/>
      <c r="V373" s="293"/>
      <c r="X373" s="39">
        <v>41</v>
      </c>
      <c r="Y373" s="291"/>
      <c r="Z373" s="292"/>
      <c r="AA373" s="292"/>
      <c r="AB373" s="293"/>
    </row>
    <row r="374" spans="1:28" s="203" customFormat="1" x14ac:dyDescent="0.2">
      <c r="A374" s="39">
        <v>9</v>
      </c>
      <c r="B374" s="291"/>
      <c r="C374" s="292"/>
      <c r="D374" s="292"/>
      <c r="E374" s="293"/>
      <c r="L374" s="39">
        <v>20</v>
      </c>
      <c r="M374" s="291"/>
      <c r="N374" s="292"/>
      <c r="O374" s="292"/>
      <c r="P374" s="293"/>
      <c r="R374" s="39">
        <v>31</v>
      </c>
      <c r="S374" s="291"/>
      <c r="T374" s="292"/>
      <c r="U374" s="292"/>
      <c r="V374" s="293"/>
      <c r="X374" s="39">
        <v>42</v>
      </c>
      <c r="Y374" s="291"/>
      <c r="Z374" s="292"/>
      <c r="AA374" s="292"/>
      <c r="AB374" s="293"/>
    </row>
    <row r="375" spans="1:28" s="203" customFormat="1" x14ac:dyDescent="0.2">
      <c r="A375" s="39">
        <v>10</v>
      </c>
      <c r="B375" s="291"/>
      <c r="C375" s="292"/>
      <c r="D375" s="292"/>
      <c r="E375" s="293"/>
      <c r="L375" s="39">
        <v>21</v>
      </c>
      <c r="M375" s="291"/>
      <c r="N375" s="292"/>
      <c r="O375" s="292"/>
      <c r="P375" s="293"/>
      <c r="R375" s="39">
        <v>32</v>
      </c>
      <c r="S375" s="291"/>
      <c r="T375" s="292"/>
      <c r="U375" s="292"/>
      <c r="V375" s="293"/>
      <c r="X375" s="39">
        <v>43</v>
      </c>
      <c r="Y375" s="291"/>
      <c r="Z375" s="292"/>
      <c r="AA375" s="292"/>
      <c r="AB375" s="293"/>
    </row>
    <row r="376" spans="1:28" s="203" customFormat="1" ht="13.5" thickBot="1" x14ac:dyDescent="0.25">
      <c r="A376" s="39">
        <v>11</v>
      </c>
      <c r="B376" s="291"/>
      <c r="C376" s="292"/>
      <c r="D376" s="292"/>
      <c r="E376" s="293"/>
      <c r="L376" s="39">
        <v>22</v>
      </c>
      <c r="M376" s="291"/>
      <c r="N376" s="292"/>
      <c r="O376" s="292"/>
      <c r="P376" s="293"/>
      <c r="R376" s="39">
        <v>33</v>
      </c>
      <c r="S376" s="291"/>
      <c r="T376" s="292"/>
      <c r="U376" s="292"/>
      <c r="V376" s="293"/>
      <c r="X376" s="40"/>
      <c r="Y376" s="42" t="s">
        <v>5</v>
      </c>
      <c r="Z376" s="43"/>
      <c r="AA376" s="43"/>
      <c r="AB376" s="315">
        <f>SUM(E366:E376)+SUM(P366:P376)+SUM(AB366:AB375)+SUM(V366:V376)</f>
        <v>0</v>
      </c>
    </row>
    <row r="377" spans="1:28" s="203" customFormat="1" x14ac:dyDescent="0.2">
      <c r="B377" s="208"/>
      <c r="C377" s="209"/>
      <c r="D377" s="209"/>
      <c r="E377" s="204"/>
      <c r="M377" s="208"/>
      <c r="N377" s="209"/>
      <c r="O377" s="209"/>
      <c r="P377" s="204"/>
      <c r="S377" s="208"/>
      <c r="T377" s="209"/>
      <c r="U377" s="209"/>
      <c r="V377" s="204"/>
      <c r="Y377" s="208"/>
      <c r="Z377" s="209"/>
      <c r="AA377" s="209"/>
      <c r="AB377" s="204"/>
    </row>
    <row r="378" spans="1:28" s="203" customFormat="1" x14ac:dyDescent="0.2">
      <c r="B378" s="208"/>
      <c r="C378" s="209"/>
      <c r="D378" s="209"/>
      <c r="E378" s="204"/>
      <c r="M378" s="208"/>
      <c r="N378" s="209"/>
      <c r="O378" s="209"/>
      <c r="P378" s="204"/>
      <c r="S378" s="208"/>
      <c r="T378" s="209"/>
      <c r="U378" s="209"/>
      <c r="V378" s="204"/>
      <c r="Y378" s="208"/>
      <c r="Z378" s="209"/>
      <c r="AA378" s="209"/>
      <c r="AB378" s="204"/>
    </row>
    <row r="379" spans="1:28" s="203" customFormat="1" x14ac:dyDescent="0.2">
      <c r="B379" s="208"/>
      <c r="C379" s="209"/>
      <c r="D379" s="209"/>
      <c r="E379" s="204"/>
      <c r="M379" s="208"/>
      <c r="N379" s="209"/>
      <c r="O379" s="209"/>
      <c r="P379" s="204"/>
      <c r="S379" s="208"/>
      <c r="T379" s="209"/>
      <c r="U379" s="209"/>
      <c r="V379" s="204"/>
      <c r="Y379" s="208"/>
      <c r="Z379" s="209"/>
      <c r="AA379" s="209"/>
      <c r="AB379" s="204"/>
    </row>
    <row r="380" spans="1:28" s="203" customFormat="1" x14ac:dyDescent="0.2">
      <c r="B380" s="208"/>
      <c r="C380" s="209"/>
      <c r="D380" s="209"/>
      <c r="E380" s="204"/>
      <c r="M380" s="208"/>
      <c r="N380" s="209"/>
      <c r="O380" s="209"/>
      <c r="P380" s="204"/>
      <c r="S380" s="208"/>
      <c r="T380" s="209"/>
      <c r="U380" s="209"/>
      <c r="V380" s="204"/>
      <c r="Y380" s="208"/>
      <c r="Z380" s="209"/>
      <c r="AA380" s="209"/>
      <c r="AB380" s="204"/>
    </row>
    <row r="381" spans="1:28" s="203" customFormat="1" x14ac:dyDescent="0.2">
      <c r="B381" s="208"/>
      <c r="C381" s="209"/>
      <c r="D381" s="209"/>
      <c r="E381" s="204"/>
      <c r="M381" s="208"/>
      <c r="N381" s="209"/>
      <c r="O381" s="209"/>
      <c r="P381" s="204"/>
      <c r="S381" s="208"/>
      <c r="T381" s="209"/>
      <c r="U381" s="209"/>
      <c r="V381" s="204"/>
      <c r="Y381" s="208"/>
      <c r="Z381" s="209"/>
      <c r="AA381" s="209"/>
      <c r="AB381" s="204"/>
    </row>
    <row r="382" spans="1:28" s="203" customFormat="1" x14ac:dyDescent="0.2">
      <c r="B382" s="208"/>
      <c r="C382" s="209"/>
      <c r="D382" s="209"/>
      <c r="E382" s="204"/>
      <c r="M382" s="208"/>
      <c r="N382" s="209"/>
      <c r="O382" s="209"/>
      <c r="P382" s="204"/>
      <c r="S382" s="208"/>
      <c r="T382" s="209"/>
      <c r="U382" s="209"/>
      <c r="V382" s="204"/>
      <c r="Y382" s="208"/>
      <c r="Z382" s="209"/>
      <c r="AA382" s="209"/>
      <c r="AB382" s="204"/>
    </row>
    <row r="383" spans="1:28" s="203" customFormat="1" ht="13.5" thickBot="1" x14ac:dyDescent="0.25">
      <c r="B383" s="208"/>
      <c r="C383" s="209"/>
      <c r="D383" s="209"/>
      <c r="E383" s="204"/>
      <c r="M383" s="208"/>
      <c r="N383" s="209"/>
      <c r="O383" s="209"/>
      <c r="P383" s="204"/>
      <c r="S383" s="208"/>
      <c r="T383" s="209"/>
      <c r="U383" s="209"/>
      <c r="V383" s="204"/>
      <c r="Y383" s="208"/>
      <c r="Z383" s="209"/>
      <c r="AA383" s="209"/>
      <c r="AB383" s="204"/>
    </row>
    <row r="384" spans="1:28" s="203" customFormat="1" ht="12.75" customHeight="1" x14ac:dyDescent="0.2">
      <c r="A384" s="33">
        <v>17</v>
      </c>
      <c r="B384" s="34"/>
      <c r="C384" s="458" t="s">
        <v>181</v>
      </c>
      <c r="D384" s="458" t="s">
        <v>41</v>
      </c>
      <c r="E384" s="460" t="s">
        <v>21</v>
      </c>
      <c r="L384" s="33">
        <v>17</v>
      </c>
      <c r="M384" s="34"/>
      <c r="N384" s="458" t="s">
        <v>181</v>
      </c>
      <c r="O384" s="458" t="s">
        <v>41</v>
      </c>
      <c r="P384" s="460" t="s">
        <v>21</v>
      </c>
      <c r="R384" s="33">
        <v>17</v>
      </c>
      <c r="S384" s="34"/>
      <c r="T384" s="458" t="s">
        <v>181</v>
      </c>
      <c r="U384" s="458" t="s">
        <v>41</v>
      </c>
      <c r="V384" s="460" t="s">
        <v>21</v>
      </c>
      <c r="X384" s="33">
        <v>17</v>
      </c>
      <c r="Y384" s="34"/>
      <c r="Z384" s="458" t="s">
        <v>181</v>
      </c>
      <c r="AA384" s="458" t="s">
        <v>41</v>
      </c>
      <c r="AB384" s="460" t="s">
        <v>21</v>
      </c>
    </row>
    <row r="385" spans="1:28" s="203" customFormat="1" ht="51" x14ac:dyDescent="0.2">
      <c r="A385" s="35" t="s">
        <v>9</v>
      </c>
      <c r="B385" s="64" t="str">
        <f>+" אסמכתא " &amp; B19 &amp;"         חזרה לטבלה "</f>
        <v xml:space="preserve"> אסמכתא          חזרה לטבלה </v>
      </c>
      <c r="C385" s="459"/>
      <c r="D385" s="459"/>
      <c r="E385" s="461"/>
      <c r="L385" s="35" t="s">
        <v>27</v>
      </c>
      <c r="M385" s="64" t="str">
        <f>+" אסמכתא " &amp; B19 &amp;"         חזרה לטבלה "</f>
        <v xml:space="preserve"> אסמכתא          חזרה לטבלה </v>
      </c>
      <c r="N385" s="459"/>
      <c r="O385" s="459"/>
      <c r="P385" s="461"/>
      <c r="R385" s="35" t="s">
        <v>27</v>
      </c>
      <c r="S385" s="64" t="str">
        <f>+" אסמכתא " &amp; B19 &amp;"         חזרה לטבלה "</f>
        <v xml:space="preserve"> אסמכתא          חזרה לטבלה </v>
      </c>
      <c r="T385" s="459"/>
      <c r="U385" s="459"/>
      <c r="V385" s="461"/>
      <c r="X385" s="35" t="s">
        <v>27</v>
      </c>
      <c r="Y385" s="64" t="str">
        <f>+" אסמכתא " &amp; B19 &amp;"         חזרה לטבלה "</f>
        <v xml:space="preserve"> אסמכתא          חזרה לטבלה </v>
      </c>
      <c r="Z385" s="459"/>
      <c r="AA385" s="459"/>
      <c r="AB385" s="461"/>
    </row>
    <row r="386" spans="1:28" s="203" customFormat="1" x14ac:dyDescent="0.2">
      <c r="A386" s="39">
        <v>1</v>
      </c>
      <c r="B386" s="291"/>
      <c r="C386" s="292"/>
      <c r="D386" s="292"/>
      <c r="E386" s="293"/>
      <c r="L386" s="39">
        <v>12</v>
      </c>
      <c r="M386" s="291"/>
      <c r="N386" s="292"/>
      <c r="O386" s="292"/>
      <c r="P386" s="293"/>
      <c r="R386" s="39">
        <v>23</v>
      </c>
      <c r="S386" s="291"/>
      <c r="T386" s="292"/>
      <c r="U386" s="292"/>
      <c r="V386" s="293"/>
      <c r="X386" s="39">
        <v>34</v>
      </c>
      <c r="Y386" s="291"/>
      <c r="Z386" s="292"/>
      <c r="AA386" s="292"/>
      <c r="AB386" s="293"/>
    </row>
    <row r="387" spans="1:28" s="203" customFormat="1" x14ac:dyDescent="0.2">
      <c r="A387" s="39">
        <v>2</v>
      </c>
      <c r="B387" s="291"/>
      <c r="C387" s="292"/>
      <c r="D387" s="292"/>
      <c r="E387" s="293"/>
      <c r="L387" s="39">
        <v>13</v>
      </c>
      <c r="M387" s="291"/>
      <c r="N387" s="292"/>
      <c r="O387" s="292"/>
      <c r="P387" s="293"/>
      <c r="R387" s="39">
        <v>24</v>
      </c>
      <c r="S387" s="291"/>
      <c r="T387" s="292"/>
      <c r="U387" s="292"/>
      <c r="V387" s="293"/>
      <c r="X387" s="39">
        <v>35</v>
      </c>
      <c r="Y387" s="291"/>
      <c r="Z387" s="292"/>
      <c r="AA387" s="292"/>
      <c r="AB387" s="293"/>
    </row>
    <row r="388" spans="1:28" s="203" customFormat="1" x14ac:dyDescent="0.2">
      <c r="A388" s="39">
        <v>3</v>
      </c>
      <c r="B388" s="291"/>
      <c r="C388" s="292"/>
      <c r="D388" s="292"/>
      <c r="E388" s="293"/>
      <c r="L388" s="39">
        <v>14</v>
      </c>
      <c r="M388" s="291"/>
      <c r="N388" s="292"/>
      <c r="O388" s="292"/>
      <c r="P388" s="293"/>
      <c r="R388" s="39">
        <v>25</v>
      </c>
      <c r="S388" s="291"/>
      <c r="T388" s="292"/>
      <c r="U388" s="292"/>
      <c r="V388" s="293"/>
      <c r="X388" s="39">
        <v>36</v>
      </c>
      <c r="Y388" s="291"/>
      <c r="Z388" s="292"/>
      <c r="AA388" s="292"/>
      <c r="AB388" s="293"/>
    </row>
    <row r="389" spans="1:28" s="203" customFormat="1" x14ac:dyDescent="0.2">
      <c r="A389" s="39">
        <v>4</v>
      </c>
      <c r="B389" s="291"/>
      <c r="C389" s="292"/>
      <c r="D389" s="292"/>
      <c r="E389" s="293"/>
      <c r="L389" s="39">
        <v>15</v>
      </c>
      <c r="M389" s="291"/>
      <c r="N389" s="292"/>
      <c r="O389" s="292"/>
      <c r="P389" s="293"/>
      <c r="R389" s="39">
        <v>26</v>
      </c>
      <c r="S389" s="291"/>
      <c r="T389" s="292"/>
      <c r="U389" s="292"/>
      <c r="V389" s="293"/>
      <c r="X389" s="39">
        <v>37</v>
      </c>
      <c r="Y389" s="291"/>
      <c r="Z389" s="292"/>
      <c r="AA389" s="292"/>
      <c r="AB389" s="293"/>
    </row>
    <row r="390" spans="1:28" s="203" customFormat="1" x14ac:dyDescent="0.2">
      <c r="A390" s="39">
        <v>5</v>
      </c>
      <c r="B390" s="291"/>
      <c r="C390" s="292"/>
      <c r="D390" s="292"/>
      <c r="E390" s="293"/>
      <c r="L390" s="39">
        <v>16</v>
      </c>
      <c r="M390" s="291"/>
      <c r="N390" s="292"/>
      <c r="O390" s="292"/>
      <c r="P390" s="293"/>
      <c r="R390" s="39">
        <v>27</v>
      </c>
      <c r="S390" s="291"/>
      <c r="T390" s="292"/>
      <c r="U390" s="292"/>
      <c r="V390" s="293"/>
      <c r="X390" s="39">
        <v>38</v>
      </c>
      <c r="Y390" s="291"/>
      <c r="Z390" s="292"/>
      <c r="AA390" s="292"/>
      <c r="AB390" s="293"/>
    </row>
    <row r="391" spans="1:28" s="203" customFormat="1" x14ac:dyDescent="0.2">
      <c r="A391" s="39">
        <v>6</v>
      </c>
      <c r="B391" s="291"/>
      <c r="C391" s="292"/>
      <c r="D391" s="292"/>
      <c r="E391" s="293"/>
      <c r="L391" s="39">
        <v>17</v>
      </c>
      <c r="M391" s="291"/>
      <c r="N391" s="292"/>
      <c r="O391" s="292"/>
      <c r="P391" s="293"/>
      <c r="R391" s="39">
        <v>28</v>
      </c>
      <c r="S391" s="291"/>
      <c r="T391" s="292"/>
      <c r="U391" s="292"/>
      <c r="V391" s="293"/>
      <c r="X391" s="39">
        <v>39</v>
      </c>
      <c r="Y391" s="291"/>
      <c r="Z391" s="292"/>
      <c r="AA391" s="292"/>
      <c r="AB391" s="293"/>
    </row>
    <row r="392" spans="1:28" s="203" customFormat="1" x14ac:dyDescent="0.2">
      <c r="A392" s="39">
        <v>7</v>
      </c>
      <c r="B392" s="291"/>
      <c r="C392" s="292"/>
      <c r="D392" s="292"/>
      <c r="E392" s="293"/>
      <c r="L392" s="39">
        <v>18</v>
      </c>
      <c r="M392" s="291"/>
      <c r="N392" s="292"/>
      <c r="O392" s="292"/>
      <c r="P392" s="293"/>
      <c r="R392" s="39">
        <v>29</v>
      </c>
      <c r="S392" s="291"/>
      <c r="T392" s="292"/>
      <c r="U392" s="292"/>
      <c r="V392" s="293"/>
      <c r="X392" s="39">
        <v>40</v>
      </c>
      <c r="Y392" s="291"/>
      <c r="Z392" s="292"/>
      <c r="AA392" s="292"/>
      <c r="AB392" s="293"/>
    </row>
    <row r="393" spans="1:28" s="203" customFormat="1" x14ac:dyDescent="0.2">
      <c r="A393" s="39">
        <v>8</v>
      </c>
      <c r="B393" s="291"/>
      <c r="C393" s="292"/>
      <c r="D393" s="292"/>
      <c r="E393" s="293"/>
      <c r="L393" s="39">
        <v>19</v>
      </c>
      <c r="M393" s="291"/>
      <c r="N393" s="292"/>
      <c r="O393" s="292"/>
      <c r="P393" s="293"/>
      <c r="R393" s="39">
        <v>30</v>
      </c>
      <c r="S393" s="291"/>
      <c r="T393" s="292"/>
      <c r="U393" s="292"/>
      <c r="V393" s="293"/>
      <c r="X393" s="39">
        <v>41</v>
      </c>
      <c r="Y393" s="291"/>
      <c r="Z393" s="292"/>
      <c r="AA393" s="292"/>
      <c r="AB393" s="293"/>
    </row>
    <row r="394" spans="1:28" s="203" customFormat="1" x14ac:dyDescent="0.2">
      <c r="A394" s="39">
        <v>9</v>
      </c>
      <c r="B394" s="291"/>
      <c r="C394" s="292"/>
      <c r="D394" s="292"/>
      <c r="E394" s="293"/>
      <c r="L394" s="39">
        <v>20</v>
      </c>
      <c r="M394" s="291"/>
      <c r="N394" s="292"/>
      <c r="O394" s="292"/>
      <c r="P394" s="293"/>
      <c r="R394" s="39">
        <v>31</v>
      </c>
      <c r="S394" s="291"/>
      <c r="T394" s="292"/>
      <c r="U394" s="292"/>
      <c r="V394" s="293"/>
      <c r="X394" s="39">
        <v>42</v>
      </c>
      <c r="Y394" s="291"/>
      <c r="Z394" s="292"/>
      <c r="AA394" s="292"/>
      <c r="AB394" s="293"/>
    </row>
    <row r="395" spans="1:28" s="203" customFormat="1" x14ac:dyDescent="0.2">
      <c r="A395" s="39">
        <v>10</v>
      </c>
      <c r="B395" s="291"/>
      <c r="C395" s="292"/>
      <c r="D395" s="292"/>
      <c r="E395" s="293"/>
      <c r="L395" s="39">
        <v>21</v>
      </c>
      <c r="M395" s="291"/>
      <c r="N395" s="292"/>
      <c r="O395" s="292"/>
      <c r="P395" s="293"/>
      <c r="R395" s="39">
        <v>32</v>
      </c>
      <c r="S395" s="291"/>
      <c r="T395" s="292"/>
      <c r="U395" s="292"/>
      <c r="V395" s="293"/>
      <c r="X395" s="39">
        <v>43</v>
      </c>
      <c r="Y395" s="291"/>
      <c r="Z395" s="292"/>
      <c r="AA395" s="292"/>
      <c r="AB395" s="293"/>
    </row>
    <row r="396" spans="1:28" s="203" customFormat="1" ht="13.5" thickBot="1" x14ac:dyDescent="0.25">
      <c r="A396" s="39">
        <v>11</v>
      </c>
      <c r="B396" s="291"/>
      <c r="C396" s="292"/>
      <c r="D396" s="292"/>
      <c r="E396" s="293"/>
      <c r="L396" s="39">
        <v>22</v>
      </c>
      <c r="M396" s="291"/>
      <c r="N396" s="292"/>
      <c r="O396" s="292"/>
      <c r="P396" s="293"/>
      <c r="R396" s="39">
        <v>33</v>
      </c>
      <c r="S396" s="291"/>
      <c r="T396" s="292"/>
      <c r="U396" s="292"/>
      <c r="V396" s="293"/>
      <c r="X396" s="40"/>
      <c r="Y396" s="42" t="s">
        <v>5</v>
      </c>
      <c r="Z396" s="43"/>
      <c r="AA396" s="43"/>
      <c r="AB396" s="315">
        <f>SUM(E386:E396)+SUM(P386:P396)+SUM(AB386:AB395)+SUM(V386:V396)</f>
        <v>0</v>
      </c>
    </row>
    <row r="397" spans="1:28" s="203" customFormat="1" x14ac:dyDescent="0.2">
      <c r="B397" s="208"/>
      <c r="C397" s="209"/>
      <c r="D397" s="209"/>
      <c r="E397" s="204"/>
      <c r="M397" s="208"/>
      <c r="N397" s="209"/>
      <c r="O397" s="209"/>
      <c r="P397" s="204"/>
      <c r="S397" s="208"/>
      <c r="T397" s="209"/>
      <c r="U397" s="209"/>
      <c r="V397" s="204"/>
      <c r="Y397" s="208"/>
      <c r="Z397" s="209"/>
      <c r="AA397" s="209"/>
      <c r="AB397" s="204"/>
    </row>
    <row r="398" spans="1:28" s="203" customFormat="1" x14ac:dyDescent="0.2">
      <c r="B398" s="208"/>
      <c r="C398" s="209"/>
      <c r="D398" s="209"/>
      <c r="E398" s="204"/>
      <c r="M398" s="208"/>
      <c r="N398" s="209"/>
      <c r="O398" s="209"/>
      <c r="P398" s="204"/>
      <c r="S398" s="208"/>
      <c r="T398" s="209"/>
      <c r="U398" s="209"/>
      <c r="V398" s="204"/>
      <c r="Y398" s="208"/>
      <c r="Z398" s="209"/>
      <c r="AA398" s="209"/>
      <c r="AB398" s="204"/>
    </row>
    <row r="399" spans="1:28" s="203" customFormat="1" x14ac:dyDescent="0.2">
      <c r="B399" s="208"/>
      <c r="C399" s="209"/>
      <c r="D399" s="209"/>
      <c r="E399" s="204"/>
      <c r="M399" s="208"/>
      <c r="N399" s="209"/>
      <c r="O399" s="209"/>
      <c r="P399" s="204"/>
      <c r="S399" s="208"/>
      <c r="T399" s="209"/>
      <c r="U399" s="209"/>
      <c r="V399" s="204"/>
      <c r="Y399" s="208"/>
      <c r="Z399" s="209"/>
      <c r="AA399" s="209"/>
      <c r="AB399" s="204"/>
    </row>
    <row r="400" spans="1:28" s="203" customFormat="1" x14ac:dyDescent="0.2">
      <c r="B400" s="208"/>
      <c r="C400" s="209"/>
      <c r="D400" s="209"/>
      <c r="E400" s="204"/>
      <c r="M400" s="208"/>
      <c r="N400" s="209"/>
      <c r="O400" s="209"/>
      <c r="P400" s="204"/>
      <c r="S400" s="208"/>
      <c r="T400" s="209"/>
      <c r="U400" s="209"/>
      <c r="V400" s="204"/>
      <c r="Y400" s="208"/>
      <c r="Z400" s="209"/>
      <c r="AA400" s="209"/>
      <c r="AB400" s="204"/>
    </row>
    <row r="401" spans="1:28" s="203" customFormat="1" x14ac:dyDescent="0.2">
      <c r="B401" s="208"/>
      <c r="C401" s="209"/>
      <c r="D401" s="209"/>
      <c r="E401" s="204"/>
      <c r="M401" s="208"/>
      <c r="N401" s="209"/>
      <c r="O401" s="209"/>
      <c r="P401" s="204"/>
      <c r="S401" s="208"/>
      <c r="T401" s="209"/>
      <c r="U401" s="209"/>
      <c r="V401" s="204"/>
      <c r="Y401" s="208"/>
      <c r="Z401" s="209"/>
      <c r="AA401" s="209"/>
      <c r="AB401" s="204"/>
    </row>
    <row r="402" spans="1:28" s="203" customFormat="1" x14ac:dyDescent="0.2">
      <c r="B402" s="208"/>
      <c r="C402" s="209"/>
      <c r="D402" s="209"/>
      <c r="E402" s="204"/>
      <c r="M402" s="208"/>
      <c r="N402" s="209"/>
      <c r="O402" s="209"/>
      <c r="P402" s="204"/>
      <c r="S402" s="208"/>
      <c r="T402" s="209"/>
      <c r="U402" s="209"/>
      <c r="V402" s="204"/>
      <c r="Y402" s="208"/>
      <c r="Z402" s="209"/>
      <c r="AA402" s="209"/>
      <c r="AB402" s="204"/>
    </row>
    <row r="403" spans="1:28" s="203" customFormat="1" ht="13.5" thickBot="1" x14ac:dyDescent="0.25">
      <c r="B403" s="208"/>
      <c r="C403" s="209"/>
      <c r="D403" s="209"/>
      <c r="E403" s="204"/>
      <c r="M403" s="208"/>
      <c r="N403" s="209"/>
      <c r="O403" s="209"/>
      <c r="P403" s="204"/>
      <c r="S403" s="208"/>
      <c r="T403" s="209"/>
      <c r="U403" s="209"/>
      <c r="V403" s="204"/>
      <c r="Y403" s="208"/>
      <c r="Z403" s="209"/>
      <c r="AA403" s="209"/>
      <c r="AB403" s="204"/>
    </row>
    <row r="404" spans="1:28" s="203" customFormat="1" ht="12.75" customHeight="1" x14ac:dyDescent="0.2">
      <c r="A404" s="33">
        <v>18</v>
      </c>
      <c r="B404" s="34"/>
      <c r="C404" s="458" t="s">
        <v>181</v>
      </c>
      <c r="D404" s="458" t="s">
        <v>41</v>
      </c>
      <c r="E404" s="460" t="s">
        <v>21</v>
      </c>
      <c r="L404" s="33">
        <v>18</v>
      </c>
      <c r="M404" s="34"/>
      <c r="N404" s="458" t="s">
        <v>181</v>
      </c>
      <c r="O404" s="458" t="s">
        <v>41</v>
      </c>
      <c r="P404" s="460" t="s">
        <v>21</v>
      </c>
      <c r="R404" s="33">
        <v>18</v>
      </c>
      <c r="S404" s="34"/>
      <c r="T404" s="458" t="s">
        <v>181</v>
      </c>
      <c r="U404" s="458" t="s">
        <v>41</v>
      </c>
      <c r="V404" s="460" t="s">
        <v>21</v>
      </c>
      <c r="X404" s="33">
        <v>18</v>
      </c>
      <c r="Y404" s="34"/>
      <c r="Z404" s="458" t="s">
        <v>181</v>
      </c>
      <c r="AA404" s="458" t="s">
        <v>41</v>
      </c>
      <c r="AB404" s="460" t="s">
        <v>21</v>
      </c>
    </row>
    <row r="405" spans="1:28" s="203" customFormat="1" ht="51" x14ac:dyDescent="0.2">
      <c r="A405" s="35" t="s">
        <v>9</v>
      </c>
      <c r="B405" s="64" t="str">
        <f>+" אסמכתא " &amp; B20 &amp;"         חזרה לטבלה "</f>
        <v xml:space="preserve"> אסמכתא          חזרה לטבלה </v>
      </c>
      <c r="C405" s="459"/>
      <c r="D405" s="459"/>
      <c r="E405" s="461"/>
      <c r="L405" s="35" t="s">
        <v>27</v>
      </c>
      <c r="M405" s="64" t="str">
        <f>+" אסמכתא " &amp; B20 &amp;"         חזרה לטבלה "</f>
        <v xml:space="preserve"> אסמכתא          חזרה לטבלה </v>
      </c>
      <c r="N405" s="459"/>
      <c r="O405" s="459"/>
      <c r="P405" s="461"/>
      <c r="R405" s="35" t="s">
        <v>27</v>
      </c>
      <c r="S405" s="64" t="str">
        <f>+" אסמכתא " &amp; B20 &amp;"         חזרה לטבלה "</f>
        <v xml:space="preserve"> אסמכתא          חזרה לטבלה </v>
      </c>
      <c r="T405" s="459"/>
      <c r="U405" s="459"/>
      <c r="V405" s="461"/>
      <c r="X405" s="35" t="s">
        <v>27</v>
      </c>
      <c r="Y405" s="64" t="str">
        <f>+" אסמכתא " &amp; B20 &amp;"         חזרה לטבלה "</f>
        <v xml:space="preserve"> אסמכתא          חזרה לטבלה </v>
      </c>
      <c r="Z405" s="459"/>
      <c r="AA405" s="459"/>
      <c r="AB405" s="461"/>
    </row>
    <row r="406" spans="1:28" s="203" customFormat="1" x14ac:dyDescent="0.2">
      <c r="A406" s="39">
        <v>1</v>
      </c>
      <c r="B406" s="291"/>
      <c r="C406" s="292"/>
      <c r="D406" s="292"/>
      <c r="E406" s="293"/>
      <c r="L406" s="39">
        <v>12</v>
      </c>
      <c r="M406" s="291"/>
      <c r="N406" s="292"/>
      <c r="O406" s="292"/>
      <c r="P406" s="293"/>
      <c r="R406" s="39">
        <v>23</v>
      </c>
      <c r="S406" s="291"/>
      <c r="T406" s="292"/>
      <c r="U406" s="292"/>
      <c r="V406" s="293"/>
      <c r="X406" s="39">
        <v>34</v>
      </c>
      <c r="Y406" s="291"/>
      <c r="Z406" s="292"/>
      <c r="AA406" s="292"/>
      <c r="AB406" s="293"/>
    </row>
    <row r="407" spans="1:28" s="203" customFormat="1" x14ac:dyDescent="0.2">
      <c r="A407" s="39">
        <v>2</v>
      </c>
      <c r="B407" s="291"/>
      <c r="C407" s="292"/>
      <c r="D407" s="292"/>
      <c r="E407" s="293"/>
      <c r="L407" s="39">
        <v>13</v>
      </c>
      <c r="M407" s="291"/>
      <c r="N407" s="292"/>
      <c r="O407" s="292"/>
      <c r="P407" s="293"/>
      <c r="R407" s="39">
        <v>24</v>
      </c>
      <c r="S407" s="291"/>
      <c r="T407" s="292"/>
      <c r="U407" s="292"/>
      <c r="V407" s="293"/>
      <c r="X407" s="39">
        <v>35</v>
      </c>
      <c r="Y407" s="291"/>
      <c r="Z407" s="292"/>
      <c r="AA407" s="292"/>
      <c r="AB407" s="293"/>
    </row>
    <row r="408" spans="1:28" s="203" customFormat="1" x14ac:dyDescent="0.2">
      <c r="A408" s="39">
        <v>3</v>
      </c>
      <c r="B408" s="291"/>
      <c r="C408" s="292"/>
      <c r="D408" s="292"/>
      <c r="E408" s="293"/>
      <c r="L408" s="39">
        <v>14</v>
      </c>
      <c r="M408" s="291"/>
      <c r="N408" s="292"/>
      <c r="O408" s="292"/>
      <c r="P408" s="293"/>
      <c r="R408" s="39">
        <v>25</v>
      </c>
      <c r="S408" s="291"/>
      <c r="T408" s="292"/>
      <c r="U408" s="292"/>
      <c r="V408" s="293"/>
      <c r="X408" s="39">
        <v>36</v>
      </c>
      <c r="Y408" s="291"/>
      <c r="Z408" s="292"/>
      <c r="AA408" s="292"/>
      <c r="AB408" s="293"/>
    </row>
    <row r="409" spans="1:28" s="203" customFormat="1" x14ac:dyDescent="0.2">
      <c r="A409" s="39">
        <v>4</v>
      </c>
      <c r="B409" s="291"/>
      <c r="C409" s="292"/>
      <c r="D409" s="292"/>
      <c r="E409" s="293"/>
      <c r="L409" s="39">
        <v>15</v>
      </c>
      <c r="M409" s="291"/>
      <c r="N409" s="292"/>
      <c r="O409" s="292"/>
      <c r="P409" s="293"/>
      <c r="R409" s="39">
        <v>26</v>
      </c>
      <c r="S409" s="291"/>
      <c r="T409" s="292"/>
      <c r="U409" s="292"/>
      <c r="V409" s="293"/>
      <c r="X409" s="39">
        <v>37</v>
      </c>
      <c r="Y409" s="291"/>
      <c r="Z409" s="292"/>
      <c r="AA409" s="292"/>
      <c r="AB409" s="293"/>
    </row>
    <row r="410" spans="1:28" s="203" customFormat="1" x14ac:dyDescent="0.2">
      <c r="A410" s="39">
        <v>5</v>
      </c>
      <c r="B410" s="291"/>
      <c r="C410" s="292"/>
      <c r="D410" s="292"/>
      <c r="E410" s="293"/>
      <c r="L410" s="39">
        <v>16</v>
      </c>
      <c r="M410" s="291"/>
      <c r="N410" s="292"/>
      <c r="O410" s="292"/>
      <c r="P410" s="293"/>
      <c r="R410" s="39">
        <v>27</v>
      </c>
      <c r="S410" s="291"/>
      <c r="T410" s="292"/>
      <c r="U410" s="292"/>
      <c r="V410" s="293"/>
      <c r="X410" s="39">
        <v>38</v>
      </c>
      <c r="Y410" s="291"/>
      <c r="Z410" s="292"/>
      <c r="AA410" s="292"/>
      <c r="AB410" s="293"/>
    </row>
    <row r="411" spans="1:28" s="203" customFormat="1" x14ac:dyDescent="0.2">
      <c r="A411" s="39">
        <v>6</v>
      </c>
      <c r="B411" s="291"/>
      <c r="C411" s="292"/>
      <c r="D411" s="292"/>
      <c r="E411" s="293"/>
      <c r="L411" s="39">
        <v>17</v>
      </c>
      <c r="M411" s="291"/>
      <c r="N411" s="292"/>
      <c r="O411" s="292"/>
      <c r="P411" s="293"/>
      <c r="R411" s="39">
        <v>28</v>
      </c>
      <c r="S411" s="291"/>
      <c r="T411" s="292"/>
      <c r="U411" s="292"/>
      <c r="V411" s="293"/>
      <c r="X411" s="39">
        <v>39</v>
      </c>
      <c r="Y411" s="291"/>
      <c r="Z411" s="292"/>
      <c r="AA411" s="292"/>
      <c r="AB411" s="293"/>
    </row>
    <row r="412" spans="1:28" s="203" customFormat="1" x14ac:dyDescent="0.2">
      <c r="A412" s="39">
        <v>7</v>
      </c>
      <c r="B412" s="291"/>
      <c r="C412" s="292"/>
      <c r="D412" s="292"/>
      <c r="E412" s="293"/>
      <c r="L412" s="39">
        <v>18</v>
      </c>
      <c r="M412" s="291"/>
      <c r="N412" s="292"/>
      <c r="O412" s="292"/>
      <c r="P412" s="293"/>
      <c r="R412" s="39">
        <v>29</v>
      </c>
      <c r="S412" s="291"/>
      <c r="T412" s="292"/>
      <c r="U412" s="292"/>
      <c r="V412" s="293"/>
      <c r="X412" s="39">
        <v>40</v>
      </c>
      <c r="Y412" s="291"/>
      <c r="Z412" s="292"/>
      <c r="AA412" s="292"/>
      <c r="AB412" s="293"/>
    </row>
    <row r="413" spans="1:28" s="203" customFormat="1" x14ac:dyDescent="0.2">
      <c r="A413" s="39">
        <v>8</v>
      </c>
      <c r="B413" s="291"/>
      <c r="C413" s="292"/>
      <c r="D413" s="292"/>
      <c r="E413" s="293"/>
      <c r="L413" s="39">
        <v>19</v>
      </c>
      <c r="M413" s="291"/>
      <c r="N413" s="292"/>
      <c r="O413" s="292"/>
      <c r="P413" s="293"/>
      <c r="R413" s="39">
        <v>30</v>
      </c>
      <c r="S413" s="291"/>
      <c r="T413" s="292"/>
      <c r="U413" s="292"/>
      <c r="V413" s="293"/>
      <c r="X413" s="39">
        <v>41</v>
      </c>
      <c r="Y413" s="291"/>
      <c r="Z413" s="292"/>
      <c r="AA413" s="292"/>
      <c r="AB413" s="293"/>
    </row>
    <row r="414" spans="1:28" s="203" customFormat="1" x14ac:dyDescent="0.2">
      <c r="A414" s="39">
        <v>9</v>
      </c>
      <c r="B414" s="291"/>
      <c r="C414" s="292"/>
      <c r="D414" s="292"/>
      <c r="E414" s="293"/>
      <c r="L414" s="39">
        <v>20</v>
      </c>
      <c r="M414" s="291"/>
      <c r="N414" s="292"/>
      <c r="O414" s="292"/>
      <c r="P414" s="293"/>
      <c r="R414" s="39">
        <v>31</v>
      </c>
      <c r="S414" s="291"/>
      <c r="T414" s="292"/>
      <c r="U414" s="292"/>
      <c r="V414" s="293"/>
      <c r="X414" s="39">
        <v>42</v>
      </c>
      <c r="Y414" s="291"/>
      <c r="Z414" s="292"/>
      <c r="AA414" s="292"/>
      <c r="AB414" s="293"/>
    </row>
    <row r="415" spans="1:28" s="203" customFormat="1" x14ac:dyDescent="0.2">
      <c r="A415" s="39">
        <v>10</v>
      </c>
      <c r="B415" s="291"/>
      <c r="C415" s="292"/>
      <c r="D415" s="292"/>
      <c r="E415" s="293"/>
      <c r="L415" s="39">
        <v>21</v>
      </c>
      <c r="M415" s="291"/>
      <c r="N415" s="292"/>
      <c r="O415" s="292"/>
      <c r="P415" s="293"/>
      <c r="R415" s="39">
        <v>32</v>
      </c>
      <c r="S415" s="291"/>
      <c r="T415" s="292"/>
      <c r="U415" s="292"/>
      <c r="V415" s="293"/>
      <c r="X415" s="39">
        <v>43</v>
      </c>
      <c r="Y415" s="291"/>
      <c r="Z415" s="292"/>
      <c r="AA415" s="292"/>
      <c r="AB415" s="293"/>
    </row>
    <row r="416" spans="1:28" s="203" customFormat="1" ht="13.5" thickBot="1" x14ac:dyDescent="0.25">
      <c r="A416" s="39">
        <v>11</v>
      </c>
      <c r="B416" s="291"/>
      <c r="C416" s="292"/>
      <c r="D416" s="292"/>
      <c r="E416" s="293"/>
      <c r="L416" s="39">
        <v>22</v>
      </c>
      <c r="M416" s="291"/>
      <c r="N416" s="292"/>
      <c r="O416" s="292"/>
      <c r="P416" s="293"/>
      <c r="R416" s="39">
        <v>33</v>
      </c>
      <c r="S416" s="291"/>
      <c r="T416" s="292"/>
      <c r="U416" s="292"/>
      <c r="V416" s="293"/>
      <c r="X416" s="40"/>
      <c r="Y416" s="42" t="s">
        <v>5</v>
      </c>
      <c r="Z416" s="43"/>
      <c r="AA416" s="43"/>
      <c r="AB416" s="315">
        <f>SUM(E406:E416)+SUM(P406:P416)+SUM(AB406:AB415)+SUM(V406:V416)</f>
        <v>0</v>
      </c>
    </row>
    <row r="417" spans="1:28" s="203" customFormat="1" x14ac:dyDescent="0.2">
      <c r="B417" s="208"/>
      <c r="C417" s="209"/>
      <c r="D417" s="209"/>
      <c r="E417" s="204"/>
      <c r="M417" s="208"/>
      <c r="N417" s="209"/>
      <c r="O417" s="209"/>
      <c r="P417" s="204"/>
      <c r="S417" s="208"/>
      <c r="T417" s="209"/>
      <c r="U417" s="209"/>
      <c r="V417" s="204"/>
      <c r="Y417" s="208"/>
      <c r="Z417" s="209"/>
      <c r="AA417" s="209"/>
      <c r="AB417" s="204"/>
    </row>
    <row r="418" spans="1:28" s="203" customFormat="1" x14ac:dyDescent="0.2">
      <c r="B418" s="208"/>
      <c r="C418" s="209"/>
      <c r="D418" s="209"/>
      <c r="E418" s="204"/>
      <c r="M418" s="208"/>
      <c r="N418" s="209"/>
      <c r="O418" s="209"/>
      <c r="P418" s="204"/>
      <c r="S418" s="208"/>
      <c r="T418" s="209"/>
      <c r="U418" s="209"/>
      <c r="V418" s="204"/>
      <c r="Y418" s="208"/>
      <c r="Z418" s="209"/>
      <c r="AA418" s="209"/>
      <c r="AB418" s="204"/>
    </row>
    <row r="419" spans="1:28" s="203" customFormat="1" x14ac:dyDescent="0.2">
      <c r="B419" s="208"/>
      <c r="C419" s="209"/>
      <c r="D419" s="209"/>
      <c r="E419" s="204"/>
      <c r="M419" s="208"/>
      <c r="N419" s="209"/>
      <c r="O419" s="209"/>
      <c r="P419" s="204"/>
      <c r="S419" s="208"/>
      <c r="T419" s="209"/>
      <c r="U419" s="209"/>
      <c r="V419" s="204"/>
      <c r="Y419" s="208"/>
      <c r="Z419" s="209"/>
      <c r="AA419" s="209"/>
      <c r="AB419" s="204"/>
    </row>
    <row r="420" spans="1:28" s="203" customFormat="1" x14ac:dyDescent="0.2">
      <c r="B420" s="208"/>
      <c r="C420" s="209"/>
      <c r="D420" s="209"/>
      <c r="E420" s="204"/>
      <c r="M420" s="208"/>
      <c r="N420" s="209"/>
      <c r="O420" s="209"/>
      <c r="P420" s="204"/>
      <c r="S420" s="208"/>
      <c r="T420" s="209"/>
      <c r="U420" s="209"/>
      <c r="V420" s="204"/>
      <c r="Y420" s="208"/>
      <c r="Z420" s="209"/>
      <c r="AA420" s="209"/>
      <c r="AB420" s="204"/>
    </row>
    <row r="421" spans="1:28" s="203" customFormat="1" x14ac:dyDescent="0.2">
      <c r="B421" s="208"/>
      <c r="C421" s="209"/>
      <c r="D421" s="209"/>
      <c r="E421" s="204"/>
      <c r="M421" s="208"/>
      <c r="N421" s="209"/>
      <c r="O421" s="209"/>
      <c r="P421" s="204"/>
      <c r="S421" s="208"/>
      <c r="T421" s="209"/>
      <c r="U421" s="209"/>
      <c r="V421" s="204"/>
      <c r="Y421" s="208"/>
      <c r="Z421" s="209"/>
      <c r="AA421" s="209"/>
      <c r="AB421" s="204"/>
    </row>
    <row r="422" spans="1:28" s="203" customFormat="1" x14ac:dyDescent="0.2">
      <c r="B422" s="208"/>
      <c r="C422" s="209"/>
      <c r="D422" s="209"/>
      <c r="E422" s="204"/>
      <c r="M422" s="208"/>
      <c r="N422" s="209"/>
      <c r="O422" s="209"/>
      <c r="P422" s="204"/>
      <c r="S422" s="208"/>
      <c r="T422" s="209"/>
      <c r="U422" s="209"/>
      <c r="V422" s="204"/>
      <c r="Y422" s="208"/>
      <c r="Z422" s="209"/>
      <c r="AA422" s="209"/>
      <c r="AB422" s="204"/>
    </row>
    <row r="423" spans="1:28" s="203" customFormat="1" ht="13.5" thickBot="1" x14ac:dyDescent="0.25">
      <c r="B423" s="208"/>
      <c r="C423" s="209"/>
      <c r="D423" s="209"/>
      <c r="E423" s="204"/>
      <c r="M423" s="208"/>
      <c r="N423" s="209"/>
      <c r="O423" s="209"/>
      <c r="P423" s="204"/>
      <c r="S423" s="208"/>
      <c r="T423" s="209"/>
      <c r="U423" s="209"/>
      <c r="V423" s="204"/>
      <c r="Y423" s="208"/>
      <c r="Z423" s="209"/>
      <c r="AA423" s="209"/>
      <c r="AB423" s="204"/>
    </row>
    <row r="424" spans="1:28" s="203" customFormat="1" ht="12.75" customHeight="1" x14ac:dyDescent="0.2">
      <c r="A424" s="33">
        <v>19</v>
      </c>
      <c r="B424" s="34"/>
      <c r="C424" s="458" t="s">
        <v>181</v>
      </c>
      <c r="D424" s="458" t="s">
        <v>41</v>
      </c>
      <c r="E424" s="460" t="s">
        <v>21</v>
      </c>
      <c r="L424" s="33">
        <v>19</v>
      </c>
      <c r="M424" s="34"/>
      <c r="N424" s="458" t="s">
        <v>181</v>
      </c>
      <c r="O424" s="458" t="s">
        <v>41</v>
      </c>
      <c r="P424" s="460" t="s">
        <v>21</v>
      </c>
      <c r="R424" s="33">
        <v>19</v>
      </c>
      <c r="S424" s="34"/>
      <c r="T424" s="458" t="s">
        <v>181</v>
      </c>
      <c r="U424" s="458" t="s">
        <v>41</v>
      </c>
      <c r="V424" s="460" t="s">
        <v>21</v>
      </c>
      <c r="X424" s="33">
        <v>19</v>
      </c>
      <c r="Y424" s="34"/>
      <c r="Z424" s="458" t="s">
        <v>181</v>
      </c>
      <c r="AA424" s="458" t="s">
        <v>41</v>
      </c>
      <c r="AB424" s="460" t="s">
        <v>21</v>
      </c>
    </row>
    <row r="425" spans="1:28" s="203" customFormat="1" ht="51" x14ac:dyDescent="0.2">
      <c r="A425" s="35" t="s">
        <v>9</v>
      </c>
      <c r="B425" s="64" t="str">
        <f>+" אסמכתא " &amp; B21 &amp;"         חזרה לטבלה "</f>
        <v xml:space="preserve"> אסמכתא          חזרה לטבלה </v>
      </c>
      <c r="C425" s="459"/>
      <c r="D425" s="459"/>
      <c r="E425" s="461"/>
      <c r="L425" s="35" t="s">
        <v>27</v>
      </c>
      <c r="M425" s="64" t="str">
        <f>+" אסמכתא " &amp; B21 &amp;"         חזרה לטבלה "</f>
        <v xml:space="preserve"> אסמכתא          חזרה לטבלה </v>
      </c>
      <c r="N425" s="459"/>
      <c r="O425" s="459"/>
      <c r="P425" s="461"/>
      <c r="R425" s="35" t="s">
        <v>27</v>
      </c>
      <c r="S425" s="64" t="str">
        <f>+" אסמכתא " &amp; B21 &amp;"         חזרה לטבלה "</f>
        <v xml:space="preserve"> אסמכתא          חזרה לטבלה </v>
      </c>
      <c r="T425" s="459"/>
      <c r="U425" s="459"/>
      <c r="V425" s="461"/>
      <c r="X425" s="35" t="s">
        <v>27</v>
      </c>
      <c r="Y425" s="64" t="str">
        <f>+" אסמכתא " &amp; B21 &amp;"         חזרה לטבלה "</f>
        <v xml:space="preserve"> אסמכתא          חזרה לטבלה </v>
      </c>
      <c r="Z425" s="459"/>
      <c r="AA425" s="459"/>
      <c r="AB425" s="461"/>
    </row>
    <row r="426" spans="1:28" s="203" customFormat="1" x14ac:dyDescent="0.2">
      <c r="A426" s="39">
        <v>1</v>
      </c>
      <c r="B426" s="291"/>
      <c r="C426" s="292"/>
      <c r="D426" s="292"/>
      <c r="E426" s="293"/>
      <c r="L426" s="39">
        <v>12</v>
      </c>
      <c r="M426" s="291"/>
      <c r="N426" s="292"/>
      <c r="O426" s="292"/>
      <c r="P426" s="293"/>
      <c r="R426" s="39">
        <v>23</v>
      </c>
      <c r="S426" s="291"/>
      <c r="T426" s="292"/>
      <c r="U426" s="292"/>
      <c r="V426" s="293"/>
      <c r="X426" s="39">
        <v>34</v>
      </c>
      <c r="Y426" s="291"/>
      <c r="Z426" s="292"/>
      <c r="AA426" s="292"/>
      <c r="AB426" s="293"/>
    </row>
    <row r="427" spans="1:28" s="203" customFormat="1" x14ac:dyDescent="0.2">
      <c r="A427" s="39">
        <v>2</v>
      </c>
      <c r="B427" s="291"/>
      <c r="C427" s="292"/>
      <c r="D427" s="292"/>
      <c r="E427" s="293"/>
      <c r="L427" s="39">
        <v>13</v>
      </c>
      <c r="M427" s="291"/>
      <c r="N427" s="292"/>
      <c r="O427" s="292"/>
      <c r="P427" s="293"/>
      <c r="R427" s="39">
        <v>24</v>
      </c>
      <c r="S427" s="291"/>
      <c r="T427" s="292"/>
      <c r="U427" s="292"/>
      <c r="V427" s="293"/>
      <c r="X427" s="39">
        <v>35</v>
      </c>
      <c r="Y427" s="291"/>
      <c r="Z427" s="292"/>
      <c r="AA427" s="292"/>
      <c r="AB427" s="293"/>
    </row>
    <row r="428" spans="1:28" s="203" customFormat="1" x14ac:dyDescent="0.2">
      <c r="A428" s="39">
        <v>3</v>
      </c>
      <c r="B428" s="291"/>
      <c r="C428" s="292"/>
      <c r="D428" s="292"/>
      <c r="E428" s="293"/>
      <c r="L428" s="39">
        <v>14</v>
      </c>
      <c r="M428" s="291"/>
      <c r="N428" s="292"/>
      <c r="O428" s="292"/>
      <c r="P428" s="293"/>
      <c r="R428" s="39">
        <v>25</v>
      </c>
      <c r="S428" s="291"/>
      <c r="T428" s="292"/>
      <c r="U428" s="292"/>
      <c r="V428" s="293"/>
      <c r="X428" s="39">
        <v>36</v>
      </c>
      <c r="Y428" s="291"/>
      <c r="Z428" s="292"/>
      <c r="AA428" s="292"/>
      <c r="AB428" s="293"/>
    </row>
    <row r="429" spans="1:28" s="203" customFormat="1" x14ac:dyDescent="0.2">
      <c r="A429" s="39">
        <v>4</v>
      </c>
      <c r="B429" s="291"/>
      <c r="C429" s="292"/>
      <c r="D429" s="292"/>
      <c r="E429" s="293"/>
      <c r="L429" s="39">
        <v>15</v>
      </c>
      <c r="M429" s="291"/>
      <c r="N429" s="292"/>
      <c r="O429" s="292"/>
      <c r="P429" s="293"/>
      <c r="R429" s="39">
        <v>26</v>
      </c>
      <c r="S429" s="291"/>
      <c r="T429" s="292"/>
      <c r="U429" s="292"/>
      <c r="V429" s="293"/>
      <c r="X429" s="39">
        <v>37</v>
      </c>
      <c r="Y429" s="291"/>
      <c r="Z429" s="292"/>
      <c r="AA429" s="292"/>
      <c r="AB429" s="293"/>
    </row>
    <row r="430" spans="1:28" s="203" customFormat="1" x14ac:dyDescent="0.2">
      <c r="A430" s="39">
        <v>5</v>
      </c>
      <c r="B430" s="291"/>
      <c r="C430" s="292"/>
      <c r="D430" s="292"/>
      <c r="E430" s="293"/>
      <c r="L430" s="39">
        <v>16</v>
      </c>
      <c r="M430" s="291"/>
      <c r="N430" s="292"/>
      <c r="O430" s="292"/>
      <c r="P430" s="293"/>
      <c r="R430" s="39">
        <v>27</v>
      </c>
      <c r="S430" s="291"/>
      <c r="T430" s="292"/>
      <c r="U430" s="292"/>
      <c r="V430" s="293"/>
      <c r="X430" s="39">
        <v>38</v>
      </c>
      <c r="Y430" s="291"/>
      <c r="Z430" s="292"/>
      <c r="AA430" s="292"/>
      <c r="AB430" s="293"/>
    </row>
    <row r="431" spans="1:28" s="203" customFormat="1" x14ac:dyDescent="0.2">
      <c r="A431" s="39">
        <v>6</v>
      </c>
      <c r="B431" s="291"/>
      <c r="C431" s="292"/>
      <c r="D431" s="292"/>
      <c r="E431" s="293"/>
      <c r="L431" s="39">
        <v>17</v>
      </c>
      <c r="M431" s="291"/>
      <c r="N431" s="292"/>
      <c r="O431" s="292"/>
      <c r="P431" s="293"/>
      <c r="R431" s="39">
        <v>28</v>
      </c>
      <c r="S431" s="291"/>
      <c r="T431" s="292"/>
      <c r="U431" s="292"/>
      <c r="V431" s="293"/>
      <c r="X431" s="39">
        <v>39</v>
      </c>
      <c r="Y431" s="291"/>
      <c r="Z431" s="292"/>
      <c r="AA431" s="292"/>
      <c r="AB431" s="293"/>
    </row>
    <row r="432" spans="1:28" s="203" customFormat="1" x14ac:dyDescent="0.2">
      <c r="A432" s="39">
        <v>7</v>
      </c>
      <c r="B432" s="291"/>
      <c r="C432" s="292"/>
      <c r="D432" s="292"/>
      <c r="E432" s="293"/>
      <c r="L432" s="39">
        <v>18</v>
      </c>
      <c r="M432" s="291"/>
      <c r="N432" s="292"/>
      <c r="O432" s="292"/>
      <c r="P432" s="293"/>
      <c r="R432" s="39">
        <v>29</v>
      </c>
      <c r="S432" s="291"/>
      <c r="T432" s="292"/>
      <c r="U432" s="292"/>
      <c r="V432" s="293"/>
      <c r="X432" s="39">
        <v>40</v>
      </c>
      <c r="Y432" s="291"/>
      <c r="Z432" s="292"/>
      <c r="AA432" s="292"/>
      <c r="AB432" s="293"/>
    </row>
    <row r="433" spans="1:28" s="203" customFormat="1" x14ac:dyDescent="0.2">
      <c r="A433" s="39">
        <v>8</v>
      </c>
      <c r="B433" s="291"/>
      <c r="C433" s="292"/>
      <c r="D433" s="292"/>
      <c r="E433" s="293"/>
      <c r="L433" s="39">
        <v>19</v>
      </c>
      <c r="M433" s="291"/>
      <c r="N433" s="292"/>
      <c r="O433" s="292"/>
      <c r="P433" s="293"/>
      <c r="R433" s="39">
        <v>30</v>
      </c>
      <c r="S433" s="291"/>
      <c r="T433" s="292"/>
      <c r="U433" s="292"/>
      <c r="V433" s="293"/>
      <c r="X433" s="39">
        <v>41</v>
      </c>
      <c r="Y433" s="291"/>
      <c r="Z433" s="292"/>
      <c r="AA433" s="292"/>
      <c r="AB433" s="293"/>
    </row>
    <row r="434" spans="1:28" s="203" customFormat="1" x14ac:dyDescent="0.2">
      <c r="A434" s="39">
        <v>9</v>
      </c>
      <c r="B434" s="291"/>
      <c r="C434" s="292"/>
      <c r="D434" s="292"/>
      <c r="E434" s="293"/>
      <c r="L434" s="39">
        <v>20</v>
      </c>
      <c r="M434" s="291"/>
      <c r="N434" s="292"/>
      <c r="O434" s="292"/>
      <c r="P434" s="293"/>
      <c r="R434" s="39">
        <v>31</v>
      </c>
      <c r="S434" s="291"/>
      <c r="T434" s="292"/>
      <c r="U434" s="292"/>
      <c r="V434" s="293"/>
      <c r="X434" s="39">
        <v>42</v>
      </c>
      <c r="Y434" s="291"/>
      <c r="Z434" s="292"/>
      <c r="AA434" s="292"/>
      <c r="AB434" s="293"/>
    </row>
    <row r="435" spans="1:28" s="203" customFormat="1" x14ac:dyDescent="0.2">
      <c r="A435" s="39">
        <v>10</v>
      </c>
      <c r="B435" s="291"/>
      <c r="C435" s="292"/>
      <c r="D435" s="292"/>
      <c r="E435" s="293"/>
      <c r="L435" s="39">
        <v>21</v>
      </c>
      <c r="M435" s="291"/>
      <c r="N435" s="292"/>
      <c r="O435" s="292"/>
      <c r="P435" s="293"/>
      <c r="R435" s="39">
        <v>32</v>
      </c>
      <c r="S435" s="291"/>
      <c r="T435" s="292"/>
      <c r="U435" s="292"/>
      <c r="V435" s="293"/>
      <c r="X435" s="39">
        <v>43</v>
      </c>
      <c r="Y435" s="291"/>
      <c r="Z435" s="292"/>
      <c r="AA435" s="292"/>
      <c r="AB435" s="293"/>
    </row>
    <row r="436" spans="1:28" s="203" customFormat="1" ht="13.5" thickBot="1" x14ac:dyDescent="0.25">
      <c r="A436" s="39">
        <v>11</v>
      </c>
      <c r="B436" s="291"/>
      <c r="C436" s="292"/>
      <c r="D436" s="292"/>
      <c r="E436" s="293"/>
      <c r="L436" s="39">
        <v>22</v>
      </c>
      <c r="M436" s="291"/>
      <c r="N436" s="292"/>
      <c r="O436" s="292"/>
      <c r="P436" s="293"/>
      <c r="R436" s="39">
        <v>33</v>
      </c>
      <c r="S436" s="291"/>
      <c r="T436" s="292"/>
      <c r="U436" s="292"/>
      <c r="V436" s="293"/>
      <c r="X436" s="40"/>
      <c r="Y436" s="42" t="s">
        <v>5</v>
      </c>
      <c r="Z436" s="43"/>
      <c r="AA436" s="43"/>
      <c r="AB436" s="315">
        <f>SUM(E426:E436)+SUM(P426:P436)+SUM(AB426:AB435)+SUM(V426:V436)</f>
        <v>0</v>
      </c>
    </row>
    <row r="437" spans="1:28" s="203" customFormat="1" x14ac:dyDescent="0.2">
      <c r="B437" s="208"/>
      <c r="C437" s="209"/>
      <c r="D437" s="209"/>
      <c r="E437" s="204"/>
      <c r="M437" s="208"/>
      <c r="N437" s="209"/>
      <c r="O437" s="209"/>
      <c r="P437" s="204"/>
      <c r="S437" s="208"/>
      <c r="T437" s="209"/>
      <c r="U437" s="209"/>
      <c r="V437" s="204"/>
      <c r="Y437" s="208"/>
      <c r="Z437" s="209"/>
      <c r="AA437" s="209"/>
      <c r="AB437" s="204"/>
    </row>
    <row r="438" spans="1:28" s="203" customFormat="1" x14ac:dyDescent="0.2">
      <c r="B438" s="208"/>
      <c r="C438" s="209"/>
      <c r="D438" s="209"/>
      <c r="E438" s="204"/>
      <c r="M438" s="208"/>
      <c r="N438" s="209"/>
      <c r="O438" s="209"/>
      <c r="P438" s="204"/>
      <c r="S438" s="208"/>
      <c r="T438" s="209"/>
      <c r="U438" s="209"/>
      <c r="V438" s="204"/>
      <c r="Y438" s="208"/>
      <c r="Z438" s="209"/>
      <c r="AA438" s="209"/>
      <c r="AB438" s="204"/>
    </row>
    <row r="439" spans="1:28" s="203" customFormat="1" x14ac:dyDescent="0.2">
      <c r="B439" s="208"/>
      <c r="C439" s="209"/>
      <c r="D439" s="209"/>
      <c r="E439" s="204"/>
      <c r="M439" s="208"/>
      <c r="N439" s="209"/>
      <c r="O439" s="209"/>
      <c r="P439" s="204"/>
      <c r="S439" s="208"/>
      <c r="T439" s="209"/>
      <c r="U439" s="209"/>
      <c r="V439" s="204"/>
      <c r="Y439" s="208"/>
      <c r="Z439" s="209"/>
      <c r="AA439" s="209"/>
      <c r="AB439" s="204"/>
    </row>
    <row r="440" spans="1:28" s="203" customFormat="1" x14ac:dyDescent="0.2">
      <c r="B440" s="208"/>
      <c r="C440" s="209"/>
      <c r="D440" s="209"/>
      <c r="E440" s="204"/>
      <c r="M440" s="208"/>
      <c r="N440" s="209"/>
      <c r="O440" s="209"/>
      <c r="P440" s="204"/>
      <c r="S440" s="208"/>
      <c r="T440" s="209"/>
      <c r="U440" s="209"/>
      <c r="V440" s="204"/>
      <c r="Y440" s="208"/>
      <c r="Z440" s="209"/>
      <c r="AA440" s="209"/>
      <c r="AB440" s="204"/>
    </row>
    <row r="441" spans="1:28" s="203" customFormat="1" x14ac:dyDescent="0.2">
      <c r="B441" s="208"/>
      <c r="C441" s="209"/>
      <c r="D441" s="209"/>
      <c r="E441" s="204"/>
      <c r="M441" s="208"/>
      <c r="N441" s="209"/>
      <c r="O441" s="209"/>
      <c r="P441" s="204"/>
      <c r="S441" s="208"/>
      <c r="T441" s="209"/>
      <c r="U441" s="209"/>
      <c r="V441" s="204"/>
      <c r="Y441" s="208"/>
      <c r="Z441" s="209"/>
      <c r="AA441" s="209"/>
      <c r="AB441" s="204"/>
    </row>
    <row r="442" spans="1:28" s="203" customFormat="1" x14ac:dyDescent="0.2">
      <c r="B442" s="208"/>
      <c r="C442" s="209"/>
      <c r="D442" s="209"/>
      <c r="E442" s="204"/>
      <c r="M442" s="208"/>
      <c r="N442" s="209"/>
      <c r="O442" s="209"/>
      <c r="P442" s="204"/>
      <c r="S442" s="208"/>
      <c r="T442" s="209"/>
      <c r="U442" s="209"/>
      <c r="V442" s="204"/>
      <c r="Y442" s="208"/>
      <c r="Z442" s="209"/>
      <c r="AA442" s="209"/>
      <c r="AB442" s="204"/>
    </row>
    <row r="443" spans="1:28" s="203" customFormat="1" ht="13.5" thickBot="1" x14ac:dyDescent="0.25">
      <c r="B443" s="208"/>
      <c r="C443" s="209"/>
      <c r="D443" s="209"/>
      <c r="E443" s="204"/>
      <c r="M443" s="208"/>
      <c r="N443" s="209"/>
      <c r="O443" s="209"/>
      <c r="P443" s="204"/>
      <c r="S443" s="208"/>
      <c r="T443" s="209"/>
      <c r="U443" s="209"/>
      <c r="V443" s="204"/>
      <c r="Y443" s="208"/>
      <c r="Z443" s="209"/>
      <c r="AA443" s="209"/>
      <c r="AB443" s="204"/>
    </row>
    <row r="444" spans="1:28" s="203" customFormat="1" ht="12.75" customHeight="1" x14ac:dyDescent="0.2">
      <c r="A444" s="33">
        <v>20</v>
      </c>
      <c r="B444" s="34"/>
      <c r="C444" s="458" t="s">
        <v>181</v>
      </c>
      <c r="D444" s="458" t="s">
        <v>41</v>
      </c>
      <c r="E444" s="460" t="s">
        <v>21</v>
      </c>
      <c r="L444" s="33">
        <v>20</v>
      </c>
      <c r="M444" s="34"/>
      <c r="N444" s="458" t="s">
        <v>181</v>
      </c>
      <c r="O444" s="458" t="s">
        <v>41</v>
      </c>
      <c r="P444" s="460" t="s">
        <v>21</v>
      </c>
      <c r="R444" s="33">
        <v>20</v>
      </c>
      <c r="S444" s="34"/>
      <c r="T444" s="458" t="s">
        <v>181</v>
      </c>
      <c r="U444" s="458" t="s">
        <v>41</v>
      </c>
      <c r="V444" s="460" t="s">
        <v>21</v>
      </c>
      <c r="X444" s="33">
        <v>20</v>
      </c>
      <c r="Y444" s="34"/>
      <c r="Z444" s="458" t="s">
        <v>181</v>
      </c>
      <c r="AA444" s="458" t="s">
        <v>41</v>
      </c>
      <c r="AB444" s="460" t="s">
        <v>21</v>
      </c>
    </row>
    <row r="445" spans="1:28" s="203" customFormat="1" ht="51" x14ac:dyDescent="0.2">
      <c r="A445" s="35" t="s">
        <v>9</v>
      </c>
      <c r="B445" s="64" t="str">
        <f>+" אסמכתא " &amp; B22 &amp;"         חזרה לטבלה "</f>
        <v xml:space="preserve"> אסמכתא          חזרה לטבלה </v>
      </c>
      <c r="C445" s="459"/>
      <c r="D445" s="459"/>
      <c r="E445" s="461"/>
      <c r="L445" s="35" t="s">
        <v>27</v>
      </c>
      <c r="M445" s="64" t="str">
        <f>+" אסמכתא " &amp; B22 &amp;"         חזרה לטבלה "</f>
        <v xml:space="preserve"> אסמכתא          חזרה לטבלה </v>
      </c>
      <c r="N445" s="459"/>
      <c r="O445" s="459"/>
      <c r="P445" s="461"/>
      <c r="R445" s="35" t="s">
        <v>27</v>
      </c>
      <c r="S445" s="64" t="str">
        <f>+" אסמכתא " &amp; B22 &amp;"         חזרה לטבלה "</f>
        <v xml:space="preserve"> אסמכתא          חזרה לטבלה </v>
      </c>
      <c r="T445" s="459"/>
      <c r="U445" s="459"/>
      <c r="V445" s="461"/>
      <c r="X445" s="35" t="s">
        <v>27</v>
      </c>
      <c r="Y445" s="64" t="str">
        <f>+" אסמכתא " &amp; B22 &amp;"         חזרה לטבלה "</f>
        <v xml:space="preserve"> אסמכתא          חזרה לטבלה </v>
      </c>
      <c r="Z445" s="459"/>
      <c r="AA445" s="459"/>
      <c r="AB445" s="461"/>
    </row>
    <row r="446" spans="1:28" s="203" customFormat="1" x14ac:dyDescent="0.2">
      <c r="A446" s="39">
        <v>1</v>
      </c>
      <c r="B446" s="291"/>
      <c r="C446" s="292"/>
      <c r="D446" s="292"/>
      <c r="E446" s="293"/>
      <c r="L446" s="39">
        <v>12</v>
      </c>
      <c r="M446" s="291"/>
      <c r="N446" s="292"/>
      <c r="O446" s="292"/>
      <c r="P446" s="293"/>
      <c r="R446" s="39">
        <v>23</v>
      </c>
      <c r="S446" s="291"/>
      <c r="T446" s="292"/>
      <c r="U446" s="292"/>
      <c r="V446" s="293"/>
      <c r="X446" s="39">
        <v>34</v>
      </c>
      <c r="Y446" s="291"/>
      <c r="Z446" s="292"/>
      <c r="AA446" s="292"/>
      <c r="AB446" s="293"/>
    </row>
    <row r="447" spans="1:28" s="203" customFormat="1" x14ac:dyDescent="0.2">
      <c r="A447" s="39">
        <v>2</v>
      </c>
      <c r="B447" s="291"/>
      <c r="C447" s="292"/>
      <c r="D447" s="292"/>
      <c r="E447" s="293"/>
      <c r="L447" s="39">
        <v>13</v>
      </c>
      <c r="M447" s="291"/>
      <c r="N447" s="292"/>
      <c r="O447" s="292"/>
      <c r="P447" s="293"/>
      <c r="R447" s="39">
        <v>24</v>
      </c>
      <c r="S447" s="291"/>
      <c r="T447" s="292"/>
      <c r="U447" s="292"/>
      <c r="V447" s="293"/>
      <c r="X447" s="39">
        <v>35</v>
      </c>
      <c r="Y447" s="291"/>
      <c r="Z447" s="292"/>
      <c r="AA447" s="292"/>
      <c r="AB447" s="293"/>
    </row>
    <row r="448" spans="1:28" s="203" customFormat="1" x14ac:dyDescent="0.2">
      <c r="A448" s="39">
        <v>3</v>
      </c>
      <c r="B448" s="291"/>
      <c r="C448" s="292"/>
      <c r="D448" s="292"/>
      <c r="E448" s="293"/>
      <c r="L448" s="39">
        <v>14</v>
      </c>
      <c r="M448" s="291"/>
      <c r="N448" s="292"/>
      <c r="O448" s="292"/>
      <c r="P448" s="293"/>
      <c r="R448" s="39">
        <v>25</v>
      </c>
      <c r="S448" s="291"/>
      <c r="T448" s="292"/>
      <c r="U448" s="292"/>
      <c r="V448" s="293"/>
      <c r="X448" s="39">
        <v>36</v>
      </c>
      <c r="Y448" s="291"/>
      <c r="Z448" s="292"/>
      <c r="AA448" s="292"/>
      <c r="AB448" s="293"/>
    </row>
    <row r="449" spans="1:28" s="203" customFormat="1" x14ac:dyDescent="0.2">
      <c r="A449" s="39">
        <v>4</v>
      </c>
      <c r="B449" s="291"/>
      <c r="C449" s="292"/>
      <c r="D449" s="292"/>
      <c r="E449" s="293"/>
      <c r="L449" s="39">
        <v>15</v>
      </c>
      <c r="M449" s="291"/>
      <c r="N449" s="292"/>
      <c r="O449" s="292"/>
      <c r="P449" s="293"/>
      <c r="R449" s="39">
        <v>26</v>
      </c>
      <c r="S449" s="291"/>
      <c r="T449" s="292"/>
      <c r="U449" s="292"/>
      <c r="V449" s="293"/>
      <c r="X449" s="39">
        <v>37</v>
      </c>
      <c r="Y449" s="291"/>
      <c r="Z449" s="292"/>
      <c r="AA449" s="292"/>
      <c r="AB449" s="293"/>
    </row>
    <row r="450" spans="1:28" s="203" customFormat="1" x14ac:dyDescent="0.2">
      <c r="A450" s="39">
        <v>5</v>
      </c>
      <c r="B450" s="291"/>
      <c r="C450" s="292"/>
      <c r="D450" s="292"/>
      <c r="E450" s="293"/>
      <c r="L450" s="39">
        <v>16</v>
      </c>
      <c r="M450" s="291"/>
      <c r="N450" s="292"/>
      <c r="O450" s="292"/>
      <c r="P450" s="293"/>
      <c r="R450" s="39">
        <v>27</v>
      </c>
      <c r="S450" s="291"/>
      <c r="T450" s="292"/>
      <c r="U450" s="292"/>
      <c r="V450" s="293"/>
      <c r="X450" s="39">
        <v>38</v>
      </c>
      <c r="Y450" s="291"/>
      <c r="Z450" s="292"/>
      <c r="AA450" s="292"/>
      <c r="AB450" s="293"/>
    </row>
    <row r="451" spans="1:28" s="203" customFormat="1" x14ac:dyDescent="0.2">
      <c r="A451" s="39">
        <v>6</v>
      </c>
      <c r="B451" s="291"/>
      <c r="C451" s="292"/>
      <c r="D451" s="292"/>
      <c r="E451" s="293"/>
      <c r="L451" s="39">
        <v>17</v>
      </c>
      <c r="M451" s="291"/>
      <c r="N451" s="292"/>
      <c r="O451" s="292"/>
      <c r="P451" s="293"/>
      <c r="R451" s="39">
        <v>28</v>
      </c>
      <c r="S451" s="291"/>
      <c r="T451" s="292"/>
      <c r="U451" s="292"/>
      <c r="V451" s="293"/>
      <c r="X451" s="39">
        <v>39</v>
      </c>
      <c r="Y451" s="291"/>
      <c r="Z451" s="292"/>
      <c r="AA451" s="292"/>
      <c r="AB451" s="293"/>
    </row>
    <row r="452" spans="1:28" s="203" customFormat="1" x14ac:dyDescent="0.2">
      <c r="A452" s="39">
        <v>7</v>
      </c>
      <c r="B452" s="291"/>
      <c r="C452" s="292"/>
      <c r="D452" s="292"/>
      <c r="E452" s="293"/>
      <c r="L452" s="39">
        <v>18</v>
      </c>
      <c r="M452" s="291"/>
      <c r="N452" s="292"/>
      <c r="O452" s="292"/>
      <c r="P452" s="293"/>
      <c r="R452" s="39">
        <v>29</v>
      </c>
      <c r="S452" s="291"/>
      <c r="T452" s="292"/>
      <c r="U452" s="292"/>
      <c r="V452" s="293"/>
      <c r="X452" s="39">
        <v>40</v>
      </c>
      <c r="Y452" s="291"/>
      <c r="Z452" s="292"/>
      <c r="AA452" s="292"/>
      <c r="AB452" s="293"/>
    </row>
    <row r="453" spans="1:28" s="203" customFormat="1" x14ac:dyDescent="0.2">
      <c r="A453" s="39">
        <v>8</v>
      </c>
      <c r="B453" s="291"/>
      <c r="C453" s="292"/>
      <c r="D453" s="292"/>
      <c r="E453" s="293"/>
      <c r="L453" s="39">
        <v>19</v>
      </c>
      <c r="M453" s="291"/>
      <c r="N453" s="292"/>
      <c r="O453" s="292"/>
      <c r="P453" s="293"/>
      <c r="R453" s="39">
        <v>30</v>
      </c>
      <c r="S453" s="291"/>
      <c r="T453" s="292"/>
      <c r="U453" s="292"/>
      <c r="V453" s="293"/>
      <c r="X453" s="39">
        <v>41</v>
      </c>
      <c r="Y453" s="291"/>
      <c r="Z453" s="292"/>
      <c r="AA453" s="292"/>
      <c r="AB453" s="293"/>
    </row>
    <row r="454" spans="1:28" s="203" customFormat="1" x14ac:dyDescent="0.2">
      <c r="A454" s="39">
        <v>9</v>
      </c>
      <c r="B454" s="291"/>
      <c r="C454" s="292"/>
      <c r="D454" s="292"/>
      <c r="E454" s="293"/>
      <c r="L454" s="39">
        <v>20</v>
      </c>
      <c r="M454" s="291"/>
      <c r="N454" s="292"/>
      <c r="O454" s="292"/>
      <c r="P454" s="293"/>
      <c r="R454" s="39">
        <v>31</v>
      </c>
      <c r="S454" s="291"/>
      <c r="T454" s="292"/>
      <c r="U454" s="292"/>
      <c r="V454" s="293"/>
      <c r="X454" s="39">
        <v>42</v>
      </c>
      <c r="Y454" s="291"/>
      <c r="Z454" s="292"/>
      <c r="AA454" s="292"/>
      <c r="AB454" s="293"/>
    </row>
    <row r="455" spans="1:28" s="203" customFormat="1" x14ac:dyDescent="0.2">
      <c r="A455" s="39">
        <v>10</v>
      </c>
      <c r="B455" s="291"/>
      <c r="C455" s="292"/>
      <c r="D455" s="292"/>
      <c r="E455" s="293"/>
      <c r="L455" s="39">
        <v>21</v>
      </c>
      <c r="M455" s="291"/>
      <c r="N455" s="292"/>
      <c r="O455" s="292"/>
      <c r="P455" s="293"/>
      <c r="R455" s="39">
        <v>32</v>
      </c>
      <c r="S455" s="291"/>
      <c r="T455" s="292"/>
      <c r="U455" s="292"/>
      <c r="V455" s="293"/>
      <c r="X455" s="39">
        <v>43</v>
      </c>
      <c r="Y455" s="291"/>
      <c r="Z455" s="292"/>
      <c r="AA455" s="292"/>
      <c r="AB455" s="293"/>
    </row>
    <row r="456" spans="1:28" s="203" customFormat="1" ht="13.5" thickBot="1" x14ac:dyDescent="0.25">
      <c r="A456" s="39">
        <v>11</v>
      </c>
      <c r="B456" s="291"/>
      <c r="C456" s="292"/>
      <c r="D456" s="292"/>
      <c r="E456" s="293"/>
      <c r="L456" s="39">
        <v>22</v>
      </c>
      <c r="M456" s="291"/>
      <c r="N456" s="292"/>
      <c r="O456" s="292"/>
      <c r="P456" s="293"/>
      <c r="R456" s="39">
        <v>33</v>
      </c>
      <c r="S456" s="291"/>
      <c r="T456" s="292"/>
      <c r="U456" s="292"/>
      <c r="V456" s="293"/>
      <c r="X456" s="40"/>
      <c r="Y456" s="42" t="s">
        <v>5</v>
      </c>
      <c r="Z456" s="43"/>
      <c r="AA456" s="43"/>
      <c r="AB456" s="315">
        <f>SUM(E446:E456)+SUM(P446:P456)+SUM(AB446:AB455)+SUM(V446:V456)</f>
        <v>0</v>
      </c>
    </row>
    <row r="457" spans="1:28" s="203" customFormat="1" x14ac:dyDescent="0.2">
      <c r="B457" s="208"/>
      <c r="C457" s="209"/>
      <c r="D457" s="209"/>
      <c r="E457" s="204"/>
      <c r="M457" s="208"/>
      <c r="N457" s="209"/>
      <c r="O457" s="209"/>
      <c r="P457" s="204"/>
      <c r="S457" s="208"/>
      <c r="T457" s="209"/>
      <c r="U457" s="209"/>
      <c r="V457" s="204"/>
      <c r="Y457" s="208"/>
      <c r="Z457" s="209"/>
      <c r="AA457" s="209"/>
      <c r="AB457" s="204"/>
    </row>
    <row r="458" spans="1:28" s="203" customFormat="1" x14ac:dyDescent="0.2">
      <c r="B458" s="208"/>
      <c r="C458" s="209"/>
      <c r="D458" s="209"/>
      <c r="E458" s="204"/>
      <c r="M458" s="208"/>
      <c r="N458" s="209"/>
      <c r="O458" s="209"/>
      <c r="P458" s="204"/>
      <c r="S458" s="208"/>
      <c r="T458" s="209"/>
      <c r="U458" s="209"/>
      <c r="V458" s="204"/>
      <c r="Y458" s="208"/>
      <c r="Z458" s="209"/>
      <c r="AA458" s="209"/>
      <c r="AB458" s="204"/>
    </row>
    <row r="459" spans="1:28" s="203" customFormat="1" x14ac:dyDescent="0.2">
      <c r="B459" s="208"/>
      <c r="C459" s="209"/>
      <c r="D459" s="209"/>
      <c r="E459" s="204"/>
      <c r="M459" s="208"/>
      <c r="N459" s="209"/>
      <c r="O459" s="209"/>
      <c r="P459" s="204"/>
      <c r="S459" s="208"/>
      <c r="T459" s="209"/>
      <c r="U459" s="209"/>
      <c r="V459" s="204"/>
      <c r="Y459" s="208"/>
      <c r="Z459" s="209"/>
      <c r="AA459" s="209"/>
      <c r="AB459" s="204"/>
    </row>
    <row r="460" spans="1:28" s="203" customFormat="1" x14ac:dyDescent="0.2">
      <c r="B460" s="208"/>
      <c r="C460" s="209"/>
      <c r="D460" s="209"/>
      <c r="E460" s="204"/>
      <c r="M460" s="208"/>
      <c r="N460" s="209"/>
      <c r="O460" s="209"/>
      <c r="P460" s="204"/>
      <c r="S460" s="208"/>
      <c r="T460" s="209"/>
      <c r="U460" s="209"/>
      <c r="V460" s="204"/>
      <c r="Y460" s="208"/>
      <c r="Z460" s="209"/>
      <c r="AA460" s="209"/>
      <c r="AB460" s="204"/>
    </row>
    <row r="461" spans="1:28" s="203" customFormat="1" x14ac:dyDescent="0.2">
      <c r="B461" s="208"/>
      <c r="C461" s="209"/>
      <c r="D461" s="209"/>
      <c r="E461" s="204"/>
      <c r="M461" s="208"/>
      <c r="N461" s="209"/>
      <c r="O461" s="209"/>
      <c r="P461" s="204"/>
      <c r="S461" s="208"/>
      <c r="T461" s="209"/>
      <c r="U461" s="209"/>
      <c r="V461" s="204"/>
      <c r="Y461" s="208"/>
      <c r="Z461" s="209"/>
      <c r="AA461" s="209"/>
      <c r="AB461" s="204"/>
    </row>
    <row r="462" spans="1:28" s="203" customFormat="1" x14ac:dyDescent="0.2">
      <c r="B462" s="208"/>
      <c r="C462" s="209"/>
      <c r="D462" s="209"/>
      <c r="E462" s="204"/>
      <c r="M462" s="208"/>
      <c r="N462" s="209"/>
      <c r="O462" s="209"/>
      <c r="P462" s="204"/>
      <c r="S462" s="208"/>
      <c r="T462" s="209"/>
      <c r="U462" s="209"/>
      <c r="V462" s="204"/>
      <c r="Y462" s="208"/>
      <c r="Z462" s="209"/>
      <c r="AA462" s="209"/>
    </row>
    <row r="463" spans="1:28" s="203" customFormat="1" ht="13.5" thickBot="1" x14ac:dyDescent="0.25">
      <c r="B463" s="208"/>
      <c r="C463" s="209"/>
      <c r="D463" s="209"/>
      <c r="E463" s="204"/>
      <c r="M463" s="208"/>
      <c r="N463" s="209"/>
      <c r="O463" s="209"/>
      <c r="P463" s="204"/>
      <c r="S463" s="208"/>
      <c r="T463" s="209"/>
      <c r="U463" s="209"/>
      <c r="V463" s="204"/>
      <c r="Y463" s="208"/>
      <c r="Z463" s="209"/>
      <c r="AA463" s="209"/>
      <c r="AB463" s="204"/>
    </row>
    <row r="464" spans="1:28" s="203" customFormat="1" ht="12.75" customHeight="1" x14ac:dyDescent="0.2">
      <c r="A464" s="33">
        <v>21</v>
      </c>
      <c r="B464" s="34"/>
      <c r="C464" s="458" t="s">
        <v>181</v>
      </c>
      <c r="D464" s="458" t="s">
        <v>41</v>
      </c>
      <c r="E464" s="460" t="s">
        <v>21</v>
      </c>
      <c r="L464" s="33">
        <v>21</v>
      </c>
      <c r="M464" s="34"/>
      <c r="N464" s="458" t="s">
        <v>181</v>
      </c>
      <c r="O464" s="458" t="s">
        <v>41</v>
      </c>
      <c r="P464" s="460" t="s">
        <v>21</v>
      </c>
      <c r="R464" s="33">
        <v>21</v>
      </c>
      <c r="S464" s="34"/>
      <c r="T464" s="458" t="s">
        <v>181</v>
      </c>
      <c r="U464" s="458" t="s">
        <v>41</v>
      </c>
      <c r="V464" s="460" t="s">
        <v>21</v>
      </c>
      <c r="X464" s="33">
        <v>21</v>
      </c>
      <c r="Y464" s="34"/>
      <c r="Z464" s="458" t="s">
        <v>181</v>
      </c>
      <c r="AA464" s="458" t="s">
        <v>41</v>
      </c>
      <c r="AB464" s="460" t="s">
        <v>21</v>
      </c>
    </row>
    <row r="465" spans="1:28" s="203" customFormat="1" ht="51" x14ac:dyDescent="0.2">
      <c r="A465" s="35" t="s">
        <v>9</v>
      </c>
      <c r="B465" s="64" t="str">
        <f>+" אסמכתא " &amp; B23 &amp;"         חזרה לטבלה "</f>
        <v xml:space="preserve"> אסמכתא          חזרה לטבלה </v>
      </c>
      <c r="C465" s="459"/>
      <c r="D465" s="459"/>
      <c r="E465" s="461"/>
      <c r="L465" s="35" t="s">
        <v>27</v>
      </c>
      <c r="M465" s="64" t="str">
        <f>+" אסמכתא " &amp; B23 &amp;"         חזרה לטבלה "</f>
        <v xml:space="preserve"> אסמכתא          חזרה לטבלה </v>
      </c>
      <c r="N465" s="459"/>
      <c r="O465" s="459"/>
      <c r="P465" s="461"/>
      <c r="R465" s="35" t="s">
        <v>27</v>
      </c>
      <c r="S465" s="64" t="str">
        <f>+" אסמכתא " &amp; B23 &amp;"         חזרה לטבלה "</f>
        <v xml:space="preserve"> אסמכתא          חזרה לטבלה </v>
      </c>
      <c r="T465" s="459"/>
      <c r="U465" s="459"/>
      <c r="V465" s="461"/>
      <c r="X465" s="35" t="s">
        <v>27</v>
      </c>
      <c r="Y465" s="64" t="str">
        <f>+" אסמכתא " &amp; B23 &amp;"         חזרה לטבלה "</f>
        <v xml:space="preserve"> אסמכתא          חזרה לטבלה </v>
      </c>
      <c r="Z465" s="459"/>
      <c r="AA465" s="459"/>
      <c r="AB465" s="461"/>
    </row>
    <row r="466" spans="1:28" s="203" customFormat="1" x14ac:dyDescent="0.2">
      <c r="A466" s="39">
        <v>1</v>
      </c>
      <c r="B466" s="291"/>
      <c r="C466" s="292"/>
      <c r="D466" s="292"/>
      <c r="E466" s="293"/>
      <c r="L466" s="39">
        <v>12</v>
      </c>
      <c r="M466" s="291"/>
      <c r="N466" s="292"/>
      <c r="O466" s="292"/>
      <c r="P466" s="293"/>
      <c r="R466" s="39">
        <v>23</v>
      </c>
      <c r="S466" s="291"/>
      <c r="T466" s="292"/>
      <c r="U466" s="292"/>
      <c r="V466" s="293"/>
      <c r="X466" s="39">
        <v>34</v>
      </c>
      <c r="Y466" s="291"/>
      <c r="Z466" s="292"/>
      <c r="AA466" s="292"/>
      <c r="AB466" s="293"/>
    </row>
    <row r="467" spans="1:28" s="203" customFormat="1" x14ac:dyDescent="0.2">
      <c r="A467" s="39">
        <v>2</v>
      </c>
      <c r="B467" s="291"/>
      <c r="C467" s="292"/>
      <c r="D467" s="292"/>
      <c r="E467" s="293"/>
      <c r="L467" s="39">
        <v>13</v>
      </c>
      <c r="M467" s="291"/>
      <c r="N467" s="292"/>
      <c r="O467" s="292"/>
      <c r="P467" s="293"/>
      <c r="R467" s="39">
        <v>24</v>
      </c>
      <c r="S467" s="291"/>
      <c r="T467" s="292"/>
      <c r="U467" s="292"/>
      <c r="V467" s="293"/>
      <c r="X467" s="39">
        <v>35</v>
      </c>
      <c r="Y467" s="291"/>
      <c r="Z467" s="292"/>
      <c r="AA467" s="292"/>
      <c r="AB467" s="293"/>
    </row>
    <row r="468" spans="1:28" s="203" customFormat="1" x14ac:dyDescent="0.2">
      <c r="A468" s="39">
        <v>3</v>
      </c>
      <c r="B468" s="291"/>
      <c r="C468" s="292"/>
      <c r="D468" s="292"/>
      <c r="E468" s="293"/>
      <c r="L468" s="39">
        <v>14</v>
      </c>
      <c r="M468" s="291"/>
      <c r="N468" s="292"/>
      <c r="O468" s="292"/>
      <c r="P468" s="293"/>
      <c r="R468" s="39">
        <v>25</v>
      </c>
      <c r="S468" s="291"/>
      <c r="T468" s="292"/>
      <c r="U468" s="292"/>
      <c r="V468" s="293"/>
      <c r="X468" s="39">
        <v>36</v>
      </c>
      <c r="Y468" s="291"/>
      <c r="Z468" s="292"/>
      <c r="AA468" s="292"/>
      <c r="AB468" s="293"/>
    </row>
    <row r="469" spans="1:28" s="203" customFormat="1" x14ac:dyDescent="0.2">
      <c r="A469" s="39">
        <v>4</v>
      </c>
      <c r="B469" s="291"/>
      <c r="C469" s="292"/>
      <c r="D469" s="292"/>
      <c r="E469" s="293"/>
      <c r="L469" s="39">
        <v>15</v>
      </c>
      <c r="M469" s="291"/>
      <c r="N469" s="292"/>
      <c r="O469" s="292"/>
      <c r="P469" s="293"/>
      <c r="R469" s="39">
        <v>26</v>
      </c>
      <c r="S469" s="291"/>
      <c r="T469" s="292"/>
      <c r="U469" s="292"/>
      <c r="V469" s="293"/>
      <c r="X469" s="39">
        <v>37</v>
      </c>
      <c r="Y469" s="291"/>
      <c r="Z469" s="292"/>
      <c r="AA469" s="292"/>
      <c r="AB469" s="293"/>
    </row>
    <row r="470" spans="1:28" s="203" customFormat="1" x14ac:dyDescent="0.2">
      <c r="A470" s="39">
        <v>5</v>
      </c>
      <c r="B470" s="291"/>
      <c r="C470" s="292"/>
      <c r="D470" s="292"/>
      <c r="E470" s="293"/>
      <c r="L470" s="39">
        <v>16</v>
      </c>
      <c r="M470" s="291"/>
      <c r="N470" s="292"/>
      <c r="O470" s="292"/>
      <c r="P470" s="293"/>
      <c r="R470" s="39">
        <v>27</v>
      </c>
      <c r="S470" s="291"/>
      <c r="T470" s="292"/>
      <c r="U470" s="292"/>
      <c r="V470" s="293"/>
      <c r="X470" s="39">
        <v>38</v>
      </c>
      <c r="Y470" s="291"/>
      <c r="Z470" s="292"/>
      <c r="AA470" s="292"/>
      <c r="AB470" s="293"/>
    </row>
    <row r="471" spans="1:28" s="203" customFormat="1" x14ac:dyDescent="0.2">
      <c r="A471" s="39">
        <v>6</v>
      </c>
      <c r="B471" s="291"/>
      <c r="C471" s="292"/>
      <c r="D471" s="292"/>
      <c r="E471" s="293"/>
      <c r="L471" s="39">
        <v>17</v>
      </c>
      <c r="M471" s="291"/>
      <c r="N471" s="292"/>
      <c r="O471" s="292"/>
      <c r="P471" s="293"/>
      <c r="R471" s="39">
        <v>28</v>
      </c>
      <c r="S471" s="291"/>
      <c r="T471" s="292"/>
      <c r="U471" s="292"/>
      <c r="V471" s="293"/>
      <c r="X471" s="39">
        <v>39</v>
      </c>
      <c r="Y471" s="291"/>
      <c r="Z471" s="292"/>
      <c r="AA471" s="292"/>
      <c r="AB471" s="293"/>
    </row>
    <row r="472" spans="1:28" s="203" customFormat="1" x14ac:dyDescent="0.2">
      <c r="A472" s="39">
        <v>7</v>
      </c>
      <c r="B472" s="291"/>
      <c r="C472" s="292"/>
      <c r="D472" s="292"/>
      <c r="E472" s="293"/>
      <c r="L472" s="39">
        <v>18</v>
      </c>
      <c r="M472" s="291"/>
      <c r="N472" s="292"/>
      <c r="O472" s="292"/>
      <c r="P472" s="293"/>
      <c r="R472" s="39">
        <v>29</v>
      </c>
      <c r="S472" s="291"/>
      <c r="T472" s="292"/>
      <c r="U472" s="292"/>
      <c r="V472" s="293"/>
      <c r="X472" s="39">
        <v>40</v>
      </c>
      <c r="Y472" s="291"/>
      <c r="Z472" s="292"/>
      <c r="AA472" s="292"/>
      <c r="AB472" s="293"/>
    </row>
    <row r="473" spans="1:28" s="203" customFormat="1" x14ac:dyDescent="0.2">
      <c r="A473" s="39">
        <v>8</v>
      </c>
      <c r="B473" s="291"/>
      <c r="C473" s="292"/>
      <c r="D473" s="292"/>
      <c r="E473" s="293"/>
      <c r="L473" s="39">
        <v>19</v>
      </c>
      <c r="M473" s="291"/>
      <c r="N473" s="292"/>
      <c r="O473" s="292"/>
      <c r="P473" s="293"/>
      <c r="R473" s="39">
        <v>30</v>
      </c>
      <c r="S473" s="291"/>
      <c r="T473" s="292"/>
      <c r="U473" s="292"/>
      <c r="V473" s="293"/>
      <c r="X473" s="39">
        <v>41</v>
      </c>
      <c r="Y473" s="291"/>
      <c r="Z473" s="292"/>
      <c r="AA473" s="292"/>
      <c r="AB473" s="293"/>
    </row>
    <row r="474" spans="1:28" s="203" customFormat="1" x14ac:dyDescent="0.2">
      <c r="A474" s="39">
        <v>9</v>
      </c>
      <c r="B474" s="291"/>
      <c r="C474" s="292"/>
      <c r="D474" s="292"/>
      <c r="E474" s="293"/>
      <c r="L474" s="39">
        <v>20</v>
      </c>
      <c r="M474" s="291"/>
      <c r="N474" s="292"/>
      <c r="O474" s="292"/>
      <c r="P474" s="293"/>
      <c r="R474" s="39">
        <v>31</v>
      </c>
      <c r="S474" s="291"/>
      <c r="T474" s="292"/>
      <c r="U474" s="292"/>
      <c r="V474" s="293"/>
      <c r="X474" s="39">
        <v>42</v>
      </c>
      <c r="Y474" s="291"/>
      <c r="Z474" s="292"/>
      <c r="AA474" s="292"/>
      <c r="AB474" s="293"/>
    </row>
    <row r="475" spans="1:28" s="203" customFormat="1" x14ac:dyDescent="0.2">
      <c r="A475" s="39">
        <v>10</v>
      </c>
      <c r="B475" s="291"/>
      <c r="C475" s="292"/>
      <c r="D475" s="292"/>
      <c r="E475" s="293"/>
      <c r="L475" s="39">
        <v>21</v>
      </c>
      <c r="M475" s="291"/>
      <c r="N475" s="292"/>
      <c r="O475" s="292"/>
      <c r="P475" s="293"/>
      <c r="R475" s="39">
        <v>32</v>
      </c>
      <c r="S475" s="291"/>
      <c r="T475" s="292"/>
      <c r="U475" s="292"/>
      <c r="V475" s="293"/>
      <c r="X475" s="39">
        <v>43</v>
      </c>
      <c r="Y475" s="291"/>
      <c r="Z475" s="292"/>
      <c r="AA475" s="292"/>
      <c r="AB475" s="293"/>
    </row>
    <row r="476" spans="1:28" s="203" customFormat="1" ht="13.5" thickBot="1" x14ac:dyDescent="0.25">
      <c r="A476" s="39">
        <v>11</v>
      </c>
      <c r="B476" s="291"/>
      <c r="C476" s="292"/>
      <c r="D476" s="292"/>
      <c r="E476" s="293"/>
      <c r="L476" s="39">
        <v>22</v>
      </c>
      <c r="M476" s="291"/>
      <c r="N476" s="292"/>
      <c r="O476" s="292"/>
      <c r="P476" s="293"/>
      <c r="R476" s="39">
        <v>33</v>
      </c>
      <c r="S476" s="291"/>
      <c r="T476" s="292"/>
      <c r="U476" s="292"/>
      <c r="V476" s="293"/>
      <c r="X476" s="40"/>
      <c r="Y476" s="42" t="s">
        <v>5</v>
      </c>
      <c r="Z476" s="43"/>
      <c r="AA476" s="43"/>
      <c r="AB476" s="315">
        <f>SUM(E466:E476)+SUM(P466:P476)+SUM(AB466:AB475)+SUM(V466:V476)</f>
        <v>0</v>
      </c>
    </row>
    <row r="477" spans="1:28" s="203" customFormat="1" x14ac:dyDescent="0.2">
      <c r="B477" s="208"/>
      <c r="C477" s="209"/>
      <c r="D477" s="209"/>
      <c r="E477" s="204"/>
      <c r="M477" s="208"/>
      <c r="N477" s="209"/>
      <c r="O477" s="209"/>
      <c r="P477" s="204"/>
      <c r="S477" s="208"/>
      <c r="T477" s="209"/>
      <c r="U477" s="209"/>
      <c r="V477" s="204"/>
      <c r="Y477" s="208"/>
      <c r="Z477" s="209"/>
      <c r="AA477" s="209"/>
      <c r="AB477" s="204"/>
    </row>
    <row r="478" spans="1:28" s="203" customFormat="1" x14ac:dyDescent="0.2">
      <c r="B478" s="208"/>
      <c r="C478" s="209"/>
      <c r="D478" s="209"/>
      <c r="E478" s="204"/>
      <c r="M478" s="208"/>
      <c r="N478" s="209"/>
      <c r="O478" s="209"/>
      <c r="P478" s="204"/>
      <c r="S478" s="208"/>
      <c r="T478" s="209"/>
      <c r="U478" s="209"/>
      <c r="V478" s="204"/>
      <c r="Y478" s="208"/>
      <c r="Z478" s="209"/>
      <c r="AA478" s="209"/>
      <c r="AB478" s="204"/>
    </row>
    <row r="479" spans="1:28" s="203" customFormat="1" x14ac:dyDescent="0.2">
      <c r="B479" s="208"/>
      <c r="C479" s="209"/>
      <c r="D479" s="209"/>
      <c r="E479" s="204"/>
      <c r="M479" s="208"/>
      <c r="N479" s="209"/>
      <c r="O479" s="209"/>
      <c r="P479" s="204"/>
      <c r="S479" s="208"/>
      <c r="T479" s="209"/>
      <c r="U479" s="209"/>
      <c r="V479" s="204"/>
      <c r="Y479" s="208"/>
      <c r="Z479" s="209"/>
      <c r="AA479" s="209"/>
      <c r="AB479" s="204"/>
    </row>
    <row r="480" spans="1:28" s="203" customFormat="1" x14ac:dyDescent="0.2">
      <c r="B480" s="208"/>
      <c r="C480" s="209"/>
      <c r="D480" s="209"/>
      <c r="E480" s="204"/>
      <c r="M480" s="208"/>
      <c r="N480" s="209"/>
      <c r="O480" s="209"/>
      <c r="P480" s="204"/>
      <c r="S480" s="208"/>
      <c r="T480" s="209"/>
      <c r="U480" s="209"/>
      <c r="V480" s="204"/>
      <c r="Y480" s="208"/>
      <c r="Z480" s="209"/>
      <c r="AA480" s="209"/>
      <c r="AB480" s="204"/>
    </row>
    <row r="481" spans="1:28" s="203" customFormat="1" x14ac:dyDescent="0.2">
      <c r="B481" s="208"/>
      <c r="C481" s="209"/>
      <c r="D481" s="209"/>
      <c r="E481" s="204"/>
      <c r="M481" s="208"/>
      <c r="N481" s="209"/>
      <c r="O481" s="209"/>
      <c r="P481" s="204"/>
      <c r="S481" s="208"/>
      <c r="T481" s="209"/>
      <c r="U481" s="209"/>
      <c r="V481" s="204"/>
      <c r="Y481" s="208"/>
      <c r="Z481" s="209"/>
      <c r="AA481" s="209"/>
      <c r="AB481" s="204"/>
    </row>
    <row r="482" spans="1:28" s="203" customFormat="1" x14ac:dyDescent="0.2">
      <c r="B482" s="208"/>
      <c r="C482" s="209"/>
      <c r="D482" s="209"/>
      <c r="E482" s="204"/>
      <c r="M482" s="208"/>
      <c r="N482" s="209"/>
      <c r="O482" s="209"/>
      <c r="P482" s="204"/>
      <c r="S482" s="208"/>
      <c r="T482" s="209"/>
      <c r="U482" s="209"/>
      <c r="V482" s="204"/>
      <c r="Y482" s="208"/>
      <c r="Z482" s="209"/>
      <c r="AA482" s="209"/>
      <c r="AB482" s="204"/>
    </row>
    <row r="483" spans="1:28" s="203" customFormat="1" ht="13.5" thickBot="1" x14ac:dyDescent="0.25">
      <c r="B483" s="208"/>
      <c r="C483" s="209"/>
      <c r="D483" s="209"/>
      <c r="E483" s="204"/>
      <c r="M483" s="208"/>
      <c r="N483" s="209"/>
      <c r="O483" s="209"/>
      <c r="P483" s="204"/>
      <c r="S483" s="208"/>
      <c r="T483" s="209"/>
      <c r="U483" s="209"/>
      <c r="V483" s="204"/>
      <c r="Y483" s="208"/>
      <c r="Z483" s="209"/>
      <c r="AA483" s="209"/>
      <c r="AB483" s="204"/>
    </row>
    <row r="484" spans="1:28" s="203" customFormat="1" ht="12.75" customHeight="1" x14ac:dyDescent="0.2">
      <c r="A484" s="33">
        <v>22</v>
      </c>
      <c r="B484" s="34"/>
      <c r="C484" s="458" t="s">
        <v>181</v>
      </c>
      <c r="D484" s="458" t="s">
        <v>41</v>
      </c>
      <c r="E484" s="460" t="s">
        <v>21</v>
      </c>
      <c r="L484" s="33">
        <v>22</v>
      </c>
      <c r="M484" s="34"/>
      <c r="N484" s="458" t="s">
        <v>181</v>
      </c>
      <c r="O484" s="458" t="s">
        <v>41</v>
      </c>
      <c r="P484" s="460" t="s">
        <v>21</v>
      </c>
      <c r="R484" s="33">
        <v>22</v>
      </c>
      <c r="S484" s="34"/>
      <c r="T484" s="458" t="s">
        <v>181</v>
      </c>
      <c r="U484" s="458" t="s">
        <v>41</v>
      </c>
      <c r="V484" s="460" t="s">
        <v>21</v>
      </c>
      <c r="X484" s="33">
        <v>22</v>
      </c>
      <c r="Y484" s="34"/>
      <c r="Z484" s="458" t="s">
        <v>181</v>
      </c>
      <c r="AA484" s="458" t="s">
        <v>41</v>
      </c>
      <c r="AB484" s="460" t="s">
        <v>21</v>
      </c>
    </row>
    <row r="485" spans="1:28" s="203" customFormat="1" ht="51" x14ac:dyDescent="0.2">
      <c r="A485" s="35" t="s">
        <v>9</v>
      </c>
      <c r="B485" s="64" t="str">
        <f>+" אסמכתא " &amp; B24 &amp;"         חזרה לטבלה "</f>
        <v xml:space="preserve"> אסמכתא          חזרה לטבלה </v>
      </c>
      <c r="C485" s="459"/>
      <c r="D485" s="459"/>
      <c r="E485" s="461"/>
      <c r="L485" s="35" t="s">
        <v>27</v>
      </c>
      <c r="M485" s="64" t="str">
        <f>+" אסמכתא " &amp; B24 &amp;"         חזרה לטבלה "</f>
        <v xml:space="preserve"> אסמכתא          חזרה לטבלה </v>
      </c>
      <c r="N485" s="459"/>
      <c r="O485" s="459"/>
      <c r="P485" s="461"/>
      <c r="R485" s="35" t="s">
        <v>27</v>
      </c>
      <c r="S485" s="64" t="str">
        <f>+" אסמכתא " &amp; B24 &amp;"         חזרה לטבלה "</f>
        <v xml:space="preserve"> אסמכתא          חזרה לטבלה </v>
      </c>
      <c r="T485" s="459"/>
      <c r="U485" s="459"/>
      <c r="V485" s="461"/>
      <c r="X485" s="35" t="s">
        <v>27</v>
      </c>
      <c r="Y485" s="64" t="str">
        <f>+" אסמכתא " &amp; B24 &amp;"         חזרה לטבלה "</f>
        <v xml:space="preserve"> אסמכתא          חזרה לטבלה </v>
      </c>
      <c r="Z485" s="459"/>
      <c r="AA485" s="459"/>
      <c r="AB485" s="461"/>
    </row>
    <row r="486" spans="1:28" s="203" customFormat="1" x14ac:dyDescent="0.2">
      <c r="A486" s="39">
        <v>1</v>
      </c>
      <c r="B486" s="291"/>
      <c r="C486" s="292"/>
      <c r="D486" s="292"/>
      <c r="E486" s="293"/>
      <c r="L486" s="39">
        <v>12</v>
      </c>
      <c r="M486" s="291"/>
      <c r="N486" s="292"/>
      <c r="O486" s="292"/>
      <c r="P486" s="293"/>
      <c r="R486" s="39">
        <v>23</v>
      </c>
      <c r="S486" s="291"/>
      <c r="T486" s="292"/>
      <c r="U486" s="292"/>
      <c r="V486" s="293"/>
      <c r="X486" s="39">
        <v>34</v>
      </c>
      <c r="Y486" s="291"/>
      <c r="Z486" s="292"/>
      <c r="AA486" s="292"/>
      <c r="AB486" s="293"/>
    </row>
    <row r="487" spans="1:28" s="203" customFormat="1" x14ac:dyDescent="0.2">
      <c r="A487" s="39">
        <v>2</v>
      </c>
      <c r="B487" s="291"/>
      <c r="C487" s="292"/>
      <c r="D487" s="292"/>
      <c r="E487" s="293"/>
      <c r="L487" s="39">
        <v>13</v>
      </c>
      <c r="M487" s="291"/>
      <c r="N487" s="292"/>
      <c r="O487" s="292"/>
      <c r="P487" s="293"/>
      <c r="R487" s="39">
        <v>24</v>
      </c>
      <c r="S487" s="291"/>
      <c r="T487" s="292"/>
      <c r="U487" s="292"/>
      <c r="V487" s="293"/>
      <c r="X487" s="39">
        <v>35</v>
      </c>
      <c r="Y487" s="291"/>
      <c r="Z487" s="292"/>
      <c r="AA487" s="292"/>
      <c r="AB487" s="293"/>
    </row>
    <row r="488" spans="1:28" s="203" customFormat="1" x14ac:dyDescent="0.2">
      <c r="A488" s="39">
        <v>3</v>
      </c>
      <c r="B488" s="291"/>
      <c r="C488" s="292"/>
      <c r="D488" s="292"/>
      <c r="E488" s="293"/>
      <c r="L488" s="39">
        <v>14</v>
      </c>
      <c r="M488" s="291"/>
      <c r="N488" s="292"/>
      <c r="O488" s="292"/>
      <c r="P488" s="293"/>
      <c r="R488" s="39">
        <v>25</v>
      </c>
      <c r="S488" s="291"/>
      <c r="T488" s="292"/>
      <c r="U488" s="292"/>
      <c r="V488" s="293"/>
      <c r="X488" s="39">
        <v>36</v>
      </c>
      <c r="Y488" s="291"/>
      <c r="Z488" s="292"/>
      <c r="AA488" s="292"/>
      <c r="AB488" s="293"/>
    </row>
    <row r="489" spans="1:28" s="203" customFormat="1" x14ac:dyDescent="0.2">
      <c r="A489" s="39">
        <v>4</v>
      </c>
      <c r="B489" s="291"/>
      <c r="C489" s="292"/>
      <c r="D489" s="292"/>
      <c r="E489" s="293"/>
      <c r="L489" s="39">
        <v>15</v>
      </c>
      <c r="M489" s="291"/>
      <c r="N489" s="292"/>
      <c r="O489" s="292"/>
      <c r="P489" s="293"/>
      <c r="R489" s="39">
        <v>26</v>
      </c>
      <c r="S489" s="291"/>
      <c r="T489" s="292"/>
      <c r="U489" s="292"/>
      <c r="V489" s="293"/>
      <c r="X489" s="39">
        <v>37</v>
      </c>
      <c r="Y489" s="291"/>
      <c r="Z489" s="292"/>
      <c r="AA489" s="292"/>
      <c r="AB489" s="293"/>
    </row>
    <row r="490" spans="1:28" s="203" customFormat="1" x14ac:dyDescent="0.2">
      <c r="A490" s="39">
        <v>5</v>
      </c>
      <c r="B490" s="291"/>
      <c r="C490" s="292"/>
      <c r="D490" s="292"/>
      <c r="E490" s="293"/>
      <c r="L490" s="39">
        <v>16</v>
      </c>
      <c r="M490" s="291"/>
      <c r="N490" s="292"/>
      <c r="O490" s="292"/>
      <c r="P490" s="293"/>
      <c r="R490" s="39">
        <v>27</v>
      </c>
      <c r="S490" s="291"/>
      <c r="T490" s="292"/>
      <c r="U490" s="292"/>
      <c r="V490" s="293"/>
      <c r="X490" s="39">
        <v>38</v>
      </c>
      <c r="Y490" s="291"/>
      <c r="Z490" s="292"/>
      <c r="AA490" s="292"/>
      <c r="AB490" s="293"/>
    </row>
    <row r="491" spans="1:28" s="203" customFormat="1" x14ac:dyDescent="0.2">
      <c r="A491" s="39">
        <v>6</v>
      </c>
      <c r="B491" s="291"/>
      <c r="C491" s="292"/>
      <c r="D491" s="292"/>
      <c r="E491" s="293"/>
      <c r="L491" s="39">
        <v>17</v>
      </c>
      <c r="M491" s="291"/>
      <c r="N491" s="292"/>
      <c r="O491" s="292"/>
      <c r="P491" s="293"/>
      <c r="R491" s="39">
        <v>28</v>
      </c>
      <c r="S491" s="291"/>
      <c r="T491" s="292"/>
      <c r="U491" s="292"/>
      <c r="V491" s="293"/>
      <c r="X491" s="39">
        <v>39</v>
      </c>
      <c r="Y491" s="291"/>
      <c r="Z491" s="292"/>
      <c r="AA491" s="292"/>
      <c r="AB491" s="293"/>
    </row>
    <row r="492" spans="1:28" s="203" customFormat="1" x14ac:dyDescent="0.2">
      <c r="A492" s="39">
        <v>7</v>
      </c>
      <c r="B492" s="291"/>
      <c r="C492" s="292"/>
      <c r="D492" s="292"/>
      <c r="E492" s="293"/>
      <c r="L492" s="39">
        <v>18</v>
      </c>
      <c r="M492" s="291"/>
      <c r="N492" s="292"/>
      <c r="O492" s="292"/>
      <c r="P492" s="293"/>
      <c r="R492" s="39">
        <v>29</v>
      </c>
      <c r="S492" s="291"/>
      <c r="T492" s="292"/>
      <c r="U492" s="292"/>
      <c r="V492" s="293"/>
      <c r="X492" s="39">
        <v>40</v>
      </c>
      <c r="Y492" s="291"/>
      <c r="Z492" s="292"/>
      <c r="AA492" s="292"/>
      <c r="AB492" s="293"/>
    </row>
    <row r="493" spans="1:28" s="203" customFormat="1" x14ac:dyDescent="0.2">
      <c r="A493" s="39">
        <v>8</v>
      </c>
      <c r="B493" s="291"/>
      <c r="C493" s="292"/>
      <c r="D493" s="292"/>
      <c r="E493" s="293"/>
      <c r="L493" s="39">
        <v>19</v>
      </c>
      <c r="M493" s="291"/>
      <c r="N493" s="292"/>
      <c r="O493" s="292"/>
      <c r="P493" s="293"/>
      <c r="R493" s="39">
        <v>30</v>
      </c>
      <c r="S493" s="291"/>
      <c r="T493" s="292"/>
      <c r="U493" s="292"/>
      <c r="V493" s="293"/>
      <c r="X493" s="39">
        <v>41</v>
      </c>
      <c r="Y493" s="291"/>
      <c r="Z493" s="292"/>
      <c r="AA493" s="292"/>
      <c r="AB493" s="293"/>
    </row>
    <row r="494" spans="1:28" s="203" customFormat="1" x14ac:dyDescent="0.2">
      <c r="A494" s="39">
        <v>9</v>
      </c>
      <c r="B494" s="291"/>
      <c r="C494" s="292"/>
      <c r="D494" s="292"/>
      <c r="E494" s="293"/>
      <c r="L494" s="39">
        <v>20</v>
      </c>
      <c r="M494" s="291"/>
      <c r="N494" s="292"/>
      <c r="O494" s="292"/>
      <c r="P494" s="293"/>
      <c r="R494" s="39">
        <v>31</v>
      </c>
      <c r="S494" s="291"/>
      <c r="T494" s="292"/>
      <c r="U494" s="292"/>
      <c r="V494" s="293"/>
      <c r="X494" s="39">
        <v>42</v>
      </c>
      <c r="Y494" s="291"/>
      <c r="Z494" s="292"/>
      <c r="AA494" s="292"/>
      <c r="AB494" s="293"/>
    </row>
    <row r="495" spans="1:28" s="203" customFormat="1" x14ac:dyDescent="0.2">
      <c r="A495" s="39">
        <v>10</v>
      </c>
      <c r="B495" s="291"/>
      <c r="C495" s="292"/>
      <c r="D495" s="292"/>
      <c r="E495" s="293"/>
      <c r="L495" s="39">
        <v>21</v>
      </c>
      <c r="M495" s="291"/>
      <c r="N495" s="292"/>
      <c r="O495" s="292"/>
      <c r="P495" s="293"/>
      <c r="R495" s="39">
        <v>32</v>
      </c>
      <c r="S495" s="291"/>
      <c r="T495" s="292"/>
      <c r="U495" s="292"/>
      <c r="V495" s="293"/>
      <c r="X495" s="39">
        <v>43</v>
      </c>
      <c r="Y495" s="291"/>
      <c r="Z495" s="292"/>
      <c r="AA495" s="292"/>
      <c r="AB495" s="293"/>
    </row>
    <row r="496" spans="1:28" s="203" customFormat="1" ht="13.5" thickBot="1" x14ac:dyDescent="0.25">
      <c r="A496" s="39">
        <v>11</v>
      </c>
      <c r="B496" s="291"/>
      <c r="C496" s="292"/>
      <c r="D496" s="292"/>
      <c r="E496" s="293"/>
      <c r="L496" s="39">
        <v>22</v>
      </c>
      <c r="M496" s="291"/>
      <c r="N496" s="292"/>
      <c r="O496" s="292"/>
      <c r="P496" s="293"/>
      <c r="R496" s="39">
        <v>33</v>
      </c>
      <c r="S496" s="291"/>
      <c r="T496" s="292"/>
      <c r="U496" s="292"/>
      <c r="V496" s="293"/>
      <c r="X496" s="40"/>
      <c r="Y496" s="42" t="s">
        <v>5</v>
      </c>
      <c r="Z496" s="43"/>
      <c r="AA496" s="43"/>
      <c r="AB496" s="315">
        <f>SUM(E486:E496)+SUM(P486:P496)+SUM(AB486:AB495)+SUM(V486:V496)</f>
        <v>0</v>
      </c>
    </row>
    <row r="497" spans="1:28" s="203" customFormat="1" x14ac:dyDescent="0.2">
      <c r="B497" s="208"/>
      <c r="C497" s="209"/>
      <c r="D497" s="209"/>
      <c r="E497" s="204"/>
      <c r="M497" s="208"/>
      <c r="N497" s="209"/>
      <c r="O497" s="209"/>
      <c r="P497" s="204"/>
      <c r="S497" s="208"/>
      <c r="T497" s="209"/>
      <c r="U497" s="209"/>
      <c r="V497" s="204"/>
      <c r="Y497" s="208"/>
      <c r="Z497" s="209"/>
      <c r="AA497" s="209"/>
      <c r="AB497" s="204"/>
    </row>
    <row r="498" spans="1:28" s="203" customFormat="1" x14ac:dyDescent="0.2">
      <c r="B498" s="208"/>
      <c r="C498" s="209"/>
      <c r="D498" s="209"/>
      <c r="E498" s="204"/>
      <c r="M498" s="208"/>
      <c r="N498" s="209"/>
      <c r="O498" s="209"/>
      <c r="P498" s="204"/>
      <c r="S498" s="208"/>
      <c r="T498" s="209"/>
      <c r="U498" s="209"/>
      <c r="V498" s="204"/>
      <c r="Y498" s="208"/>
      <c r="Z498" s="209"/>
      <c r="AA498" s="209"/>
      <c r="AB498" s="204"/>
    </row>
    <row r="499" spans="1:28" s="203" customFormat="1" x14ac:dyDescent="0.2">
      <c r="B499" s="208"/>
      <c r="C499" s="209"/>
      <c r="D499" s="209"/>
      <c r="E499" s="204"/>
      <c r="M499" s="208"/>
      <c r="N499" s="209"/>
      <c r="O499" s="209"/>
      <c r="P499" s="204"/>
      <c r="S499" s="208"/>
      <c r="T499" s="209"/>
      <c r="U499" s="209"/>
      <c r="V499" s="204"/>
      <c r="Y499" s="208"/>
      <c r="Z499" s="209"/>
      <c r="AA499" s="209"/>
      <c r="AB499" s="204"/>
    </row>
    <row r="500" spans="1:28" s="203" customFormat="1" x14ac:dyDescent="0.2">
      <c r="B500" s="208"/>
      <c r="C500" s="209"/>
      <c r="D500" s="209"/>
      <c r="E500" s="204"/>
      <c r="M500" s="208"/>
      <c r="N500" s="209"/>
      <c r="O500" s="209"/>
      <c r="P500" s="204"/>
      <c r="S500" s="208"/>
      <c r="T500" s="209"/>
      <c r="U500" s="209"/>
      <c r="V500" s="204"/>
      <c r="Y500" s="208"/>
      <c r="Z500" s="209"/>
      <c r="AA500" s="209"/>
      <c r="AB500" s="204"/>
    </row>
    <row r="501" spans="1:28" s="203" customFormat="1" x14ac:dyDescent="0.2">
      <c r="B501" s="208"/>
      <c r="C501" s="209"/>
      <c r="D501" s="209"/>
      <c r="E501" s="204"/>
      <c r="M501" s="208"/>
      <c r="N501" s="209"/>
      <c r="O501" s="209"/>
      <c r="P501" s="204"/>
      <c r="S501" s="208"/>
      <c r="T501" s="209"/>
      <c r="U501" s="209"/>
      <c r="V501" s="204"/>
      <c r="Y501" s="208"/>
      <c r="Z501" s="209"/>
      <c r="AA501" s="209"/>
      <c r="AB501" s="204"/>
    </row>
    <row r="502" spans="1:28" s="203" customFormat="1" x14ac:dyDescent="0.2">
      <c r="B502" s="208"/>
      <c r="C502" s="209"/>
      <c r="D502" s="209"/>
      <c r="E502" s="204"/>
      <c r="M502" s="208"/>
      <c r="N502" s="209"/>
      <c r="O502" s="209"/>
      <c r="P502" s="204"/>
      <c r="S502" s="208"/>
      <c r="T502" s="209"/>
      <c r="U502" s="209"/>
      <c r="V502" s="204"/>
      <c r="Y502" s="208"/>
      <c r="Z502" s="209"/>
      <c r="AA502" s="209"/>
      <c r="AB502" s="204"/>
    </row>
    <row r="503" spans="1:28" s="203" customFormat="1" ht="13.5" thickBot="1" x14ac:dyDescent="0.25">
      <c r="B503" s="208"/>
      <c r="C503" s="209"/>
      <c r="D503" s="209"/>
      <c r="E503" s="204"/>
      <c r="M503" s="208"/>
      <c r="N503" s="209"/>
      <c r="O503" s="209"/>
      <c r="P503" s="204"/>
      <c r="S503" s="208"/>
      <c r="T503" s="209"/>
      <c r="U503" s="209"/>
      <c r="V503" s="204"/>
      <c r="Y503" s="208"/>
      <c r="Z503" s="209"/>
      <c r="AA503" s="209"/>
      <c r="AB503" s="204"/>
    </row>
    <row r="504" spans="1:28" s="203" customFormat="1" ht="12.75" customHeight="1" x14ac:dyDescent="0.2">
      <c r="A504" s="33">
        <v>23</v>
      </c>
      <c r="B504" s="34"/>
      <c r="C504" s="458" t="s">
        <v>181</v>
      </c>
      <c r="D504" s="458" t="s">
        <v>41</v>
      </c>
      <c r="E504" s="460" t="s">
        <v>21</v>
      </c>
      <c r="L504" s="33">
        <v>23</v>
      </c>
      <c r="M504" s="34"/>
      <c r="N504" s="458" t="s">
        <v>181</v>
      </c>
      <c r="O504" s="458" t="s">
        <v>41</v>
      </c>
      <c r="P504" s="460" t="s">
        <v>21</v>
      </c>
      <c r="R504" s="33">
        <v>23</v>
      </c>
      <c r="S504" s="34"/>
      <c r="T504" s="458" t="s">
        <v>181</v>
      </c>
      <c r="U504" s="458" t="s">
        <v>41</v>
      </c>
      <c r="V504" s="460" t="s">
        <v>21</v>
      </c>
      <c r="X504" s="33">
        <v>23</v>
      </c>
      <c r="Y504" s="34"/>
      <c r="Z504" s="458" t="s">
        <v>181</v>
      </c>
      <c r="AA504" s="458" t="s">
        <v>41</v>
      </c>
      <c r="AB504" s="460" t="s">
        <v>21</v>
      </c>
    </row>
    <row r="505" spans="1:28" s="203" customFormat="1" ht="51" x14ac:dyDescent="0.2">
      <c r="A505" s="35" t="s">
        <v>9</v>
      </c>
      <c r="B505" s="64" t="str">
        <f>+" אסמכתא " &amp; B25 &amp;"         חזרה לטבלה "</f>
        <v xml:space="preserve"> אסמכתא          חזרה לטבלה </v>
      </c>
      <c r="C505" s="459"/>
      <c r="D505" s="459"/>
      <c r="E505" s="461"/>
      <c r="L505" s="35" t="s">
        <v>27</v>
      </c>
      <c r="M505" s="64" t="str">
        <f>+" אסמכתא " &amp; B25 &amp;"         חזרה לטבלה "</f>
        <v xml:space="preserve"> אסמכתא          חזרה לטבלה </v>
      </c>
      <c r="N505" s="459"/>
      <c r="O505" s="459"/>
      <c r="P505" s="461"/>
      <c r="R505" s="35" t="s">
        <v>27</v>
      </c>
      <c r="S505" s="64" t="str">
        <f>+" אסמכתא " &amp; B25 &amp;"         חזרה לטבלה "</f>
        <v xml:space="preserve"> אסמכתא          חזרה לטבלה </v>
      </c>
      <c r="T505" s="459"/>
      <c r="U505" s="459"/>
      <c r="V505" s="461"/>
      <c r="X505" s="35" t="s">
        <v>27</v>
      </c>
      <c r="Y505" s="64" t="str">
        <f>+" אסמכתא " &amp; B25 &amp;"         חזרה לטבלה "</f>
        <v xml:space="preserve"> אסמכתא          חזרה לטבלה </v>
      </c>
      <c r="Z505" s="459"/>
      <c r="AA505" s="459"/>
      <c r="AB505" s="461"/>
    </row>
    <row r="506" spans="1:28" s="203" customFormat="1" x14ac:dyDescent="0.2">
      <c r="A506" s="39">
        <v>1</v>
      </c>
      <c r="B506" s="291"/>
      <c r="C506" s="292"/>
      <c r="D506" s="292"/>
      <c r="E506" s="293"/>
      <c r="L506" s="39">
        <v>12</v>
      </c>
      <c r="M506" s="291"/>
      <c r="N506" s="292"/>
      <c r="O506" s="292"/>
      <c r="P506" s="293"/>
      <c r="R506" s="39">
        <v>23</v>
      </c>
      <c r="S506" s="291"/>
      <c r="T506" s="292"/>
      <c r="U506" s="292"/>
      <c r="V506" s="293"/>
      <c r="X506" s="39">
        <v>34</v>
      </c>
      <c r="Y506" s="291"/>
      <c r="Z506" s="292"/>
      <c r="AA506" s="292"/>
      <c r="AB506" s="293"/>
    </row>
    <row r="507" spans="1:28" s="203" customFormat="1" x14ac:dyDescent="0.2">
      <c r="A507" s="39">
        <v>2</v>
      </c>
      <c r="B507" s="291"/>
      <c r="C507" s="292"/>
      <c r="D507" s="292"/>
      <c r="E507" s="293"/>
      <c r="L507" s="39">
        <v>13</v>
      </c>
      <c r="M507" s="291"/>
      <c r="N507" s="292"/>
      <c r="O507" s="292"/>
      <c r="P507" s="293"/>
      <c r="R507" s="39">
        <v>24</v>
      </c>
      <c r="S507" s="291"/>
      <c r="T507" s="292"/>
      <c r="U507" s="292"/>
      <c r="V507" s="293"/>
      <c r="X507" s="39">
        <v>35</v>
      </c>
      <c r="Y507" s="291"/>
      <c r="Z507" s="292"/>
      <c r="AA507" s="292"/>
      <c r="AB507" s="293"/>
    </row>
    <row r="508" spans="1:28" s="203" customFormat="1" x14ac:dyDescent="0.2">
      <c r="A508" s="39">
        <v>3</v>
      </c>
      <c r="B508" s="291"/>
      <c r="C508" s="292"/>
      <c r="D508" s="292"/>
      <c r="E508" s="293"/>
      <c r="L508" s="39">
        <v>14</v>
      </c>
      <c r="M508" s="291"/>
      <c r="N508" s="292"/>
      <c r="O508" s="292"/>
      <c r="P508" s="293"/>
      <c r="R508" s="39">
        <v>25</v>
      </c>
      <c r="S508" s="291"/>
      <c r="T508" s="292"/>
      <c r="U508" s="292"/>
      <c r="V508" s="293"/>
      <c r="X508" s="39">
        <v>36</v>
      </c>
      <c r="Y508" s="291"/>
      <c r="Z508" s="292"/>
      <c r="AA508" s="292"/>
      <c r="AB508" s="293"/>
    </row>
    <row r="509" spans="1:28" s="203" customFormat="1" x14ac:dyDescent="0.2">
      <c r="A509" s="39">
        <v>4</v>
      </c>
      <c r="B509" s="291"/>
      <c r="C509" s="292"/>
      <c r="D509" s="292"/>
      <c r="E509" s="293"/>
      <c r="L509" s="39">
        <v>15</v>
      </c>
      <c r="M509" s="291"/>
      <c r="N509" s="292"/>
      <c r="O509" s="292"/>
      <c r="P509" s="293"/>
      <c r="R509" s="39">
        <v>26</v>
      </c>
      <c r="S509" s="291"/>
      <c r="T509" s="292"/>
      <c r="U509" s="292"/>
      <c r="V509" s="293"/>
      <c r="X509" s="39">
        <v>37</v>
      </c>
      <c r="Y509" s="291"/>
      <c r="Z509" s="292"/>
      <c r="AA509" s="292"/>
      <c r="AB509" s="293"/>
    </row>
    <row r="510" spans="1:28" s="203" customFormat="1" x14ac:dyDescent="0.2">
      <c r="A510" s="39">
        <v>5</v>
      </c>
      <c r="B510" s="291"/>
      <c r="C510" s="292"/>
      <c r="D510" s="292"/>
      <c r="E510" s="293"/>
      <c r="L510" s="39">
        <v>16</v>
      </c>
      <c r="M510" s="291"/>
      <c r="N510" s="292"/>
      <c r="O510" s="292"/>
      <c r="P510" s="293"/>
      <c r="R510" s="39">
        <v>27</v>
      </c>
      <c r="S510" s="291"/>
      <c r="T510" s="292"/>
      <c r="U510" s="292"/>
      <c r="V510" s="293"/>
      <c r="X510" s="39">
        <v>38</v>
      </c>
      <c r="Y510" s="291"/>
      <c r="Z510" s="292"/>
      <c r="AA510" s="292"/>
      <c r="AB510" s="293"/>
    </row>
    <row r="511" spans="1:28" s="203" customFormat="1" x14ac:dyDescent="0.2">
      <c r="A511" s="39">
        <v>6</v>
      </c>
      <c r="B511" s="291"/>
      <c r="C511" s="292"/>
      <c r="D511" s="292"/>
      <c r="E511" s="293"/>
      <c r="L511" s="39">
        <v>17</v>
      </c>
      <c r="M511" s="291"/>
      <c r="N511" s="292"/>
      <c r="O511" s="292"/>
      <c r="P511" s="293"/>
      <c r="R511" s="39">
        <v>28</v>
      </c>
      <c r="S511" s="291"/>
      <c r="T511" s="292"/>
      <c r="U511" s="292"/>
      <c r="V511" s="293"/>
      <c r="X511" s="39">
        <v>39</v>
      </c>
      <c r="Y511" s="291"/>
      <c r="Z511" s="292"/>
      <c r="AA511" s="292"/>
      <c r="AB511" s="293"/>
    </row>
    <row r="512" spans="1:28" s="203" customFormat="1" x14ac:dyDescent="0.2">
      <c r="A512" s="39">
        <v>7</v>
      </c>
      <c r="B512" s="291"/>
      <c r="C512" s="292"/>
      <c r="D512" s="292"/>
      <c r="E512" s="293"/>
      <c r="L512" s="39">
        <v>18</v>
      </c>
      <c r="M512" s="291"/>
      <c r="N512" s="292"/>
      <c r="O512" s="292"/>
      <c r="P512" s="293"/>
      <c r="R512" s="39">
        <v>29</v>
      </c>
      <c r="S512" s="291"/>
      <c r="T512" s="292"/>
      <c r="U512" s="292"/>
      <c r="V512" s="293"/>
      <c r="X512" s="39">
        <v>40</v>
      </c>
      <c r="Y512" s="291"/>
      <c r="Z512" s="292"/>
      <c r="AA512" s="292"/>
      <c r="AB512" s="293"/>
    </row>
    <row r="513" spans="1:28" s="203" customFormat="1" x14ac:dyDescent="0.2">
      <c r="A513" s="39">
        <v>8</v>
      </c>
      <c r="B513" s="291"/>
      <c r="C513" s="292"/>
      <c r="D513" s="292"/>
      <c r="E513" s="293"/>
      <c r="L513" s="39">
        <v>19</v>
      </c>
      <c r="M513" s="291"/>
      <c r="N513" s="292"/>
      <c r="O513" s="292"/>
      <c r="P513" s="293"/>
      <c r="R513" s="39">
        <v>30</v>
      </c>
      <c r="S513" s="291"/>
      <c r="T513" s="292"/>
      <c r="U513" s="292"/>
      <c r="V513" s="293"/>
      <c r="X513" s="39">
        <v>41</v>
      </c>
      <c r="Y513" s="291"/>
      <c r="Z513" s="292"/>
      <c r="AA513" s="292"/>
      <c r="AB513" s="293"/>
    </row>
    <row r="514" spans="1:28" s="203" customFormat="1" x14ac:dyDescent="0.2">
      <c r="A514" s="39">
        <v>9</v>
      </c>
      <c r="B514" s="291"/>
      <c r="C514" s="292"/>
      <c r="D514" s="292"/>
      <c r="E514" s="293"/>
      <c r="L514" s="39">
        <v>20</v>
      </c>
      <c r="M514" s="291"/>
      <c r="N514" s="292"/>
      <c r="O514" s="292"/>
      <c r="P514" s="293"/>
      <c r="R514" s="39">
        <v>31</v>
      </c>
      <c r="S514" s="291"/>
      <c r="T514" s="292"/>
      <c r="U514" s="292"/>
      <c r="V514" s="293"/>
      <c r="X514" s="39">
        <v>42</v>
      </c>
      <c r="Y514" s="291"/>
      <c r="Z514" s="292"/>
      <c r="AA514" s="292"/>
      <c r="AB514" s="293"/>
    </row>
    <row r="515" spans="1:28" s="203" customFormat="1" x14ac:dyDescent="0.2">
      <c r="A515" s="39">
        <v>10</v>
      </c>
      <c r="B515" s="291"/>
      <c r="C515" s="292"/>
      <c r="D515" s="292"/>
      <c r="E515" s="293"/>
      <c r="L515" s="39">
        <v>21</v>
      </c>
      <c r="M515" s="291"/>
      <c r="N515" s="292"/>
      <c r="O515" s="292"/>
      <c r="P515" s="293"/>
      <c r="R515" s="39">
        <v>32</v>
      </c>
      <c r="S515" s="291"/>
      <c r="T515" s="292"/>
      <c r="U515" s="292"/>
      <c r="V515" s="293"/>
      <c r="X515" s="39">
        <v>43</v>
      </c>
      <c r="Y515" s="291"/>
      <c r="Z515" s="292"/>
      <c r="AA515" s="292"/>
      <c r="AB515" s="293"/>
    </row>
    <row r="516" spans="1:28" s="203" customFormat="1" ht="13.5" thickBot="1" x14ac:dyDescent="0.25">
      <c r="A516" s="39">
        <v>11</v>
      </c>
      <c r="B516" s="291"/>
      <c r="C516" s="292"/>
      <c r="D516" s="292"/>
      <c r="E516" s="293"/>
      <c r="L516" s="39">
        <v>22</v>
      </c>
      <c r="M516" s="291"/>
      <c r="N516" s="292"/>
      <c r="O516" s="292"/>
      <c r="P516" s="293"/>
      <c r="R516" s="39">
        <v>33</v>
      </c>
      <c r="S516" s="291"/>
      <c r="T516" s="292"/>
      <c r="U516" s="292"/>
      <c r="V516" s="293"/>
      <c r="X516" s="40"/>
      <c r="Y516" s="42" t="s">
        <v>5</v>
      </c>
      <c r="Z516" s="43"/>
      <c r="AA516" s="43"/>
      <c r="AB516" s="315">
        <f>SUM(E506:E516)+SUM(P506:P516)+SUM(AB506:AB515)+SUM(V506:V516)</f>
        <v>0</v>
      </c>
    </row>
    <row r="517" spans="1:28" s="203" customFormat="1" x14ac:dyDescent="0.2">
      <c r="B517" s="208"/>
      <c r="C517" s="209"/>
      <c r="D517" s="209"/>
      <c r="E517" s="204"/>
      <c r="M517" s="208"/>
      <c r="N517" s="209"/>
      <c r="O517" s="209"/>
      <c r="P517" s="204"/>
      <c r="S517" s="208"/>
      <c r="T517" s="209"/>
      <c r="U517" s="209"/>
      <c r="V517" s="204"/>
      <c r="Y517" s="208"/>
      <c r="Z517" s="209"/>
      <c r="AA517" s="209"/>
      <c r="AB517" s="204"/>
    </row>
    <row r="518" spans="1:28" s="203" customFormat="1" x14ac:dyDescent="0.2">
      <c r="B518" s="208"/>
      <c r="C518" s="209"/>
      <c r="D518" s="209"/>
      <c r="E518" s="204"/>
      <c r="M518" s="208"/>
      <c r="N518" s="209"/>
      <c r="O518" s="209"/>
      <c r="P518" s="204"/>
      <c r="S518" s="208"/>
      <c r="T518" s="209"/>
      <c r="U518" s="209"/>
      <c r="V518" s="204"/>
      <c r="Y518" s="208"/>
      <c r="Z518" s="209"/>
      <c r="AA518" s="209"/>
      <c r="AB518" s="204"/>
    </row>
    <row r="519" spans="1:28" s="203" customFormat="1" x14ac:dyDescent="0.2">
      <c r="B519" s="208"/>
      <c r="C519" s="209"/>
      <c r="D519" s="209"/>
      <c r="E519" s="204"/>
      <c r="M519" s="208"/>
      <c r="N519" s="209"/>
      <c r="O519" s="209"/>
      <c r="P519" s="204"/>
      <c r="S519" s="208"/>
      <c r="T519" s="209"/>
      <c r="U519" s="209"/>
      <c r="V519" s="204"/>
      <c r="Y519" s="208"/>
      <c r="Z519" s="209"/>
      <c r="AA519" s="209"/>
      <c r="AB519" s="204"/>
    </row>
    <row r="520" spans="1:28" s="203" customFormat="1" x14ac:dyDescent="0.2">
      <c r="B520" s="208"/>
      <c r="C520" s="209"/>
      <c r="D520" s="209"/>
      <c r="E520" s="204"/>
      <c r="M520" s="208"/>
      <c r="N520" s="209"/>
      <c r="O520" s="209"/>
      <c r="P520" s="204"/>
      <c r="S520" s="208"/>
      <c r="T520" s="209"/>
      <c r="U520" s="209"/>
      <c r="V520" s="204"/>
      <c r="Y520" s="208"/>
      <c r="Z520" s="209"/>
      <c r="AA520" s="209"/>
      <c r="AB520" s="204"/>
    </row>
    <row r="521" spans="1:28" s="203" customFormat="1" x14ac:dyDescent="0.2">
      <c r="B521" s="208"/>
      <c r="C521" s="209"/>
      <c r="D521" s="209"/>
      <c r="E521" s="204"/>
      <c r="M521" s="208"/>
      <c r="N521" s="209"/>
      <c r="O521" s="209"/>
      <c r="P521" s="204"/>
      <c r="S521" s="208"/>
      <c r="T521" s="209"/>
      <c r="U521" s="209"/>
      <c r="V521" s="204"/>
      <c r="Y521" s="208"/>
      <c r="Z521" s="209"/>
      <c r="AA521" s="209"/>
      <c r="AB521" s="204"/>
    </row>
    <row r="522" spans="1:28" s="203" customFormat="1" x14ac:dyDescent="0.2">
      <c r="B522" s="208"/>
      <c r="C522" s="209"/>
      <c r="D522" s="209"/>
      <c r="E522" s="204"/>
      <c r="M522" s="208"/>
      <c r="N522" s="209"/>
      <c r="O522" s="209"/>
      <c r="P522" s="204"/>
      <c r="S522" s="208"/>
      <c r="T522" s="209"/>
      <c r="U522" s="209"/>
      <c r="V522" s="204"/>
      <c r="Y522" s="208"/>
      <c r="Z522" s="209"/>
      <c r="AA522" s="209"/>
      <c r="AB522" s="204"/>
    </row>
    <row r="523" spans="1:28" s="203" customFormat="1" ht="13.5" thickBot="1" x14ac:dyDescent="0.25">
      <c r="B523" s="208"/>
      <c r="C523" s="209"/>
      <c r="D523" s="209"/>
      <c r="E523" s="204"/>
      <c r="M523" s="208"/>
      <c r="N523" s="209"/>
      <c r="O523" s="209"/>
      <c r="P523" s="204"/>
      <c r="S523" s="208"/>
      <c r="T523" s="209"/>
      <c r="U523" s="209"/>
      <c r="V523" s="204"/>
      <c r="Y523" s="208"/>
      <c r="Z523" s="209"/>
      <c r="AA523" s="209"/>
      <c r="AB523" s="204"/>
    </row>
    <row r="524" spans="1:28" s="203" customFormat="1" ht="12.75" customHeight="1" x14ac:dyDescent="0.2">
      <c r="A524" s="33">
        <v>24</v>
      </c>
      <c r="B524" s="34"/>
      <c r="C524" s="458" t="s">
        <v>181</v>
      </c>
      <c r="D524" s="458" t="s">
        <v>41</v>
      </c>
      <c r="E524" s="460" t="s">
        <v>21</v>
      </c>
      <c r="L524" s="33">
        <v>24</v>
      </c>
      <c r="M524" s="34"/>
      <c r="N524" s="458" t="s">
        <v>181</v>
      </c>
      <c r="O524" s="458" t="s">
        <v>41</v>
      </c>
      <c r="P524" s="460" t="s">
        <v>21</v>
      </c>
      <c r="R524" s="33">
        <v>24</v>
      </c>
      <c r="S524" s="34"/>
      <c r="T524" s="458" t="s">
        <v>181</v>
      </c>
      <c r="U524" s="458" t="s">
        <v>41</v>
      </c>
      <c r="V524" s="460" t="s">
        <v>21</v>
      </c>
      <c r="X524" s="33">
        <v>24</v>
      </c>
      <c r="Y524" s="34"/>
      <c r="Z524" s="458" t="s">
        <v>181</v>
      </c>
      <c r="AA524" s="458" t="s">
        <v>41</v>
      </c>
      <c r="AB524" s="460" t="s">
        <v>21</v>
      </c>
    </row>
    <row r="525" spans="1:28" s="203" customFormat="1" ht="51" x14ac:dyDescent="0.2">
      <c r="A525" s="35" t="s">
        <v>9</v>
      </c>
      <c r="B525" s="64" t="str">
        <f>+" אסמכתא " &amp; B26 &amp;"         חזרה לטבלה "</f>
        <v xml:space="preserve"> אסמכתא          חזרה לטבלה </v>
      </c>
      <c r="C525" s="459"/>
      <c r="D525" s="459"/>
      <c r="E525" s="461"/>
      <c r="L525" s="35" t="s">
        <v>27</v>
      </c>
      <c r="M525" s="64" t="str">
        <f>+" אסמכתא " &amp; B26 &amp;"         חזרה לטבלה "</f>
        <v xml:space="preserve"> אסמכתא          חזרה לטבלה </v>
      </c>
      <c r="N525" s="459"/>
      <c r="O525" s="459"/>
      <c r="P525" s="461"/>
      <c r="R525" s="35" t="s">
        <v>27</v>
      </c>
      <c r="S525" s="64" t="str">
        <f>+" אסמכתא " &amp; B26 &amp;"         חזרה לטבלה "</f>
        <v xml:space="preserve"> אסמכתא          חזרה לטבלה </v>
      </c>
      <c r="T525" s="459"/>
      <c r="U525" s="459"/>
      <c r="V525" s="461"/>
      <c r="X525" s="35" t="s">
        <v>27</v>
      </c>
      <c r="Y525" s="64" t="str">
        <f>+" אסמכתא " &amp; B26 &amp;"         חזרה לטבלה "</f>
        <v xml:space="preserve"> אסמכתא          חזרה לטבלה </v>
      </c>
      <c r="Z525" s="459"/>
      <c r="AA525" s="459"/>
      <c r="AB525" s="461"/>
    </row>
    <row r="526" spans="1:28" s="203" customFormat="1" x14ac:dyDescent="0.2">
      <c r="A526" s="39">
        <v>1</v>
      </c>
      <c r="B526" s="291"/>
      <c r="C526" s="292"/>
      <c r="D526" s="292"/>
      <c r="E526" s="293"/>
      <c r="L526" s="39">
        <v>12</v>
      </c>
      <c r="M526" s="291"/>
      <c r="N526" s="292"/>
      <c r="O526" s="292"/>
      <c r="P526" s="293"/>
      <c r="R526" s="39">
        <v>23</v>
      </c>
      <c r="S526" s="291"/>
      <c r="T526" s="292"/>
      <c r="U526" s="292"/>
      <c r="V526" s="293"/>
      <c r="X526" s="39">
        <v>34</v>
      </c>
      <c r="Y526" s="291"/>
      <c r="Z526" s="292"/>
      <c r="AA526" s="292"/>
      <c r="AB526" s="293"/>
    </row>
    <row r="527" spans="1:28" s="203" customFormat="1" x14ac:dyDescent="0.2">
      <c r="A527" s="39">
        <v>2</v>
      </c>
      <c r="B527" s="291"/>
      <c r="C527" s="292"/>
      <c r="D527" s="292"/>
      <c r="E527" s="293"/>
      <c r="L527" s="39">
        <v>13</v>
      </c>
      <c r="M527" s="291"/>
      <c r="N527" s="292"/>
      <c r="O527" s="292"/>
      <c r="P527" s="293"/>
      <c r="R527" s="39">
        <v>24</v>
      </c>
      <c r="S527" s="291"/>
      <c r="T527" s="292"/>
      <c r="U527" s="292"/>
      <c r="V527" s="293"/>
      <c r="X527" s="39">
        <v>35</v>
      </c>
      <c r="Y527" s="291"/>
      <c r="Z527" s="292"/>
      <c r="AA527" s="292"/>
      <c r="AB527" s="293"/>
    </row>
    <row r="528" spans="1:28" s="203" customFormat="1" x14ac:dyDescent="0.2">
      <c r="A528" s="39">
        <v>3</v>
      </c>
      <c r="B528" s="291"/>
      <c r="C528" s="292"/>
      <c r="D528" s="292"/>
      <c r="E528" s="293"/>
      <c r="L528" s="39">
        <v>14</v>
      </c>
      <c r="M528" s="291"/>
      <c r="N528" s="292"/>
      <c r="O528" s="292"/>
      <c r="P528" s="293"/>
      <c r="R528" s="39">
        <v>25</v>
      </c>
      <c r="S528" s="291"/>
      <c r="T528" s="292"/>
      <c r="U528" s="292"/>
      <c r="V528" s="293"/>
      <c r="X528" s="39">
        <v>36</v>
      </c>
      <c r="Y528" s="291"/>
      <c r="Z528" s="292"/>
      <c r="AA528" s="292"/>
      <c r="AB528" s="293"/>
    </row>
    <row r="529" spans="1:28" s="203" customFormat="1" x14ac:dyDescent="0.2">
      <c r="A529" s="39">
        <v>4</v>
      </c>
      <c r="B529" s="291"/>
      <c r="C529" s="292"/>
      <c r="D529" s="292"/>
      <c r="E529" s="293"/>
      <c r="L529" s="39">
        <v>15</v>
      </c>
      <c r="M529" s="291"/>
      <c r="N529" s="292"/>
      <c r="O529" s="292"/>
      <c r="P529" s="293"/>
      <c r="R529" s="39">
        <v>26</v>
      </c>
      <c r="S529" s="291"/>
      <c r="T529" s="292"/>
      <c r="U529" s="292"/>
      <c r="V529" s="293"/>
      <c r="X529" s="39">
        <v>37</v>
      </c>
      <c r="Y529" s="291"/>
      <c r="Z529" s="292"/>
      <c r="AA529" s="292"/>
      <c r="AB529" s="293"/>
    </row>
    <row r="530" spans="1:28" s="203" customFormat="1" x14ac:dyDescent="0.2">
      <c r="A530" s="39">
        <v>5</v>
      </c>
      <c r="B530" s="291"/>
      <c r="C530" s="292"/>
      <c r="D530" s="292"/>
      <c r="E530" s="293"/>
      <c r="L530" s="39">
        <v>16</v>
      </c>
      <c r="M530" s="291"/>
      <c r="N530" s="292"/>
      <c r="O530" s="292"/>
      <c r="P530" s="293"/>
      <c r="R530" s="39">
        <v>27</v>
      </c>
      <c r="S530" s="291"/>
      <c r="T530" s="292"/>
      <c r="U530" s="292"/>
      <c r="V530" s="293"/>
      <c r="X530" s="39">
        <v>38</v>
      </c>
      <c r="Y530" s="291"/>
      <c r="Z530" s="292"/>
      <c r="AA530" s="292"/>
      <c r="AB530" s="293"/>
    </row>
    <row r="531" spans="1:28" s="203" customFormat="1" x14ac:dyDescent="0.2">
      <c r="A531" s="39">
        <v>6</v>
      </c>
      <c r="B531" s="291"/>
      <c r="C531" s="292"/>
      <c r="D531" s="292"/>
      <c r="E531" s="293"/>
      <c r="L531" s="39">
        <v>17</v>
      </c>
      <c r="M531" s="291"/>
      <c r="N531" s="292"/>
      <c r="O531" s="292"/>
      <c r="P531" s="293"/>
      <c r="R531" s="39">
        <v>28</v>
      </c>
      <c r="S531" s="291"/>
      <c r="T531" s="292"/>
      <c r="U531" s="292"/>
      <c r="V531" s="293"/>
      <c r="X531" s="39">
        <v>39</v>
      </c>
      <c r="Y531" s="291"/>
      <c r="Z531" s="292"/>
      <c r="AA531" s="292"/>
      <c r="AB531" s="293"/>
    </row>
    <row r="532" spans="1:28" s="203" customFormat="1" x14ac:dyDescent="0.2">
      <c r="A532" s="39">
        <v>7</v>
      </c>
      <c r="B532" s="291"/>
      <c r="C532" s="292"/>
      <c r="D532" s="292"/>
      <c r="E532" s="293"/>
      <c r="L532" s="39">
        <v>18</v>
      </c>
      <c r="M532" s="291"/>
      <c r="N532" s="292"/>
      <c r="O532" s="292"/>
      <c r="P532" s="293"/>
      <c r="R532" s="39">
        <v>29</v>
      </c>
      <c r="S532" s="291"/>
      <c r="T532" s="292"/>
      <c r="U532" s="292"/>
      <c r="V532" s="293"/>
      <c r="X532" s="39">
        <v>40</v>
      </c>
      <c r="Y532" s="291"/>
      <c r="Z532" s="292"/>
      <c r="AA532" s="292"/>
      <c r="AB532" s="293"/>
    </row>
    <row r="533" spans="1:28" s="203" customFormat="1" x14ac:dyDescent="0.2">
      <c r="A533" s="39">
        <v>8</v>
      </c>
      <c r="B533" s="291"/>
      <c r="C533" s="292"/>
      <c r="D533" s="292"/>
      <c r="E533" s="293"/>
      <c r="L533" s="39">
        <v>19</v>
      </c>
      <c r="M533" s="291"/>
      <c r="N533" s="292"/>
      <c r="O533" s="292"/>
      <c r="P533" s="293"/>
      <c r="R533" s="39">
        <v>30</v>
      </c>
      <c r="S533" s="291"/>
      <c r="T533" s="292"/>
      <c r="U533" s="292"/>
      <c r="V533" s="293"/>
      <c r="X533" s="39">
        <v>41</v>
      </c>
      <c r="Y533" s="291"/>
      <c r="Z533" s="292"/>
      <c r="AA533" s="292"/>
      <c r="AB533" s="293"/>
    </row>
    <row r="534" spans="1:28" s="203" customFormat="1" x14ac:dyDescent="0.2">
      <c r="A534" s="39">
        <v>9</v>
      </c>
      <c r="B534" s="291"/>
      <c r="C534" s="292"/>
      <c r="D534" s="292"/>
      <c r="E534" s="293"/>
      <c r="L534" s="39">
        <v>20</v>
      </c>
      <c r="M534" s="291"/>
      <c r="N534" s="292"/>
      <c r="O534" s="292"/>
      <c r="P534" s="293"/>
      <c r="R534" s="39">
        <v>31</v>
      </c>
      <c r="S534" s="291"/>
      <c r="T534" s="292"/>
      <c r="U534" s="292"/>
      <c r="V534" s="293"/>
      <c r="X534" s="39">
        <v>42</v>
      </c>
      <c r="Y534" s="291"/>
      <c r="Z534" s="292"/>
      <c r="AA534" s="292"/>
      <c r="AB534" s="293"/>
    </row>
    <row r="535" spans="1:28" s="203" customFormat="1" x14ac:dyDescent="0.2">
      <c r="A535" s="39">
        <v>10</v>
      </c>
      <c r="B535" s="291"/>
      <c r="C535" s="292"/>
      <c r="D535" s="292"/>
      <c r="E535" s="293"/>
      <c r="L535" s="39">
        <v>21</v>
      </c>
      <c r="M535" s="291"/>
      <c r="N535" s="292"/>
      <c r="O535" s="292"/>
      <c r="P535" s="293"/>
      <c r="R535" s="39">
        <v>32</v>
      </c>
      <c r="S535" s="291"/>
      <c r="T535" s="292"/>
      <c r="U535" s="292"/>
      <c r="V535" s="293"/>
      <c r="X535" s="39">
        <v>43</v>
      </c>
      <c r="Y535" s="291"/>
      <c r="Z535" s="292"/>
      <c r="AA535" s="292"/>
      <c r="AB535" s="293"/>
    </row>
    <row r="536" spans="1:28" s="203" customFormat="1" ht="13.5" thickBot="1" x14ac:dyDescent="0.25">
      <c r="A536" s="39">
        <v>11</v>
      </c>
      <c r="B536" s="291"/>
      <c r="C536" s="292"/>
      <c r="D536" s="292"/>
      <c r="E536" s="293"/>
      <c r="L536" s="39">
        <v>22</v>
      </c>
      <c r="M536" s="291"/>
      <c r="N536" s="292"/>
      <c r="O536" s="292"/>
      <c r="P536" s="293"/>
      <c r="R536" s="39">
        <v>33</v>
      </c>
      <c r="S536" s="291"/>
      <c r="T536" s="292"/>
      <c r="U536" s="292"/>
      <c r="V536" s="293"/>
      <c r="X536" s="40"/>
      <c r="Y536" s="42" t="s">
        <v>5</v>
      </c>
      <c r="Z536" s="43"/>
      <c r="AA536" s="43"/>
      <c r="AB536" s="315">
        <f>SUM(E526:E536)+SUM(P526:P536)+SUM(AB526:AB535)+SUM(V526:V536)</f>
        <v>0</v>
      </c>
    </row>
    <row r="537" spans="1:28" s="203" customFormat="1" x14ac:dyDescent="0.2">
      <c r="B537" s="208"/>
      <c r="C537" s="209"/>
      <c r="D537" s="209"/>
      <c r="E537" s="204"/>
      <c r="M537" s="208"/>
      <c r="N537" s="209"/>
      <c r="O537" s="209"/>
      <c r="P537" s="204"/>
      <c r="S537" s="208"/>
      <c r="T537" s="209"/>
      <c r="U537" s="209"/>
      <c r="V537" s="204"/>
      <c r="Y537" s="208"/>
      <c r="Z537" s="209"/>
      <c r="AA537" s="209"/>
    </row>
    <row r="538" spans="1:28" s="203" customFormat="1" x14ac:dyDescent="0.2">
      <c r="B538" s="208"/>
      <c r="C538" s="209"/>
      <c r="D538" s="209"/>
      <c r="E538" s="204"/>
      <c r="M538" s="208"/>
      <c r="N538" s="209"/>
      <c r="O538" s="209"/>
      <c r="P538" s="204"/>
      <c r="S538" s="208"/>
      <c r="T538" s="209"/>
      <c r="U538" s="209"/>
      <c r="V538" s="204"/>
      <c r="Y538" s="208"/>
      <c r="Z538" s="209"/>
      <c r="AA538" s="209"/>
      <c r="AB538" s="204"/>
    </row>
    <row r="539" spans="1:28" s="203" customFormat="1" x14ac:dyDescent="0.2">
      <c r="B539" s="208"/>
      <c r="C539" s="209"/>
      <c r="D539" s="209"/>
      <c r="E539" s="204"/>
      <c r="M539" s="208"/>
      <c r="N539" s="209"/>
      <c r="O539" s="209"/>
      <c r="P539" s="204"/>
      <c r="S539" s="208"/>
      <c r="T539" s="209"/>
      <c r="U539" s="209"/>
      <c r="V539" s="204"/>
      <c r="Y539" s="208"/>
      <c r="Z539" s="209"/>
      <c r="AA539" s="209"/>
      <c r="AB539" s="204"/>
    </row>
    <row r="540" spans="1:28" s="203" customFormat="1" x14ac:dyDescent="0.2">
      <c r="B540" s="208"/>
      <c r="C540" s="209"/>
      <c r="D540" s="209"/>
      <c r="E540" s="204"/>
      <c r="M540" s="208"/>
      <c r="N540" s="209"/>
      <c r="O540" s="209"/>
      <c r="P540" s="204"/>
      <c r="S540" s="208"/>
      <c r="T540" s="209"/>
      <c r="U540" s="209"/>
      <c r="V540" s="204"/>
      <c r="Y540" s="208"/>
      <c r="Z540" s="209"/>
      <c r="AA540" s="209"/>
      <c r="AB540" s="204"/>
    </row>
    <row r="541" spans="1:28" s="203" customFormat="1" x14ac:dyDescent="0.2">
      <c r="B541" s="208"/>
      <c r="C541" s="209"/>
      <c r="D541" s="209"/>
      <c r="E541" s="204"/>
      <c r="M541" s="208"/>
      <c r="N541" s="209"/>
      <c r="O541" s="209"/>
      <c r="P541" s="204"/>
      <c r="S541" s="208"/>
      <c r="T541" s="209"/>
      <c r="U541" s="209"/>
      <c r="V541" s="204"/>
      <c r="Y541" s="208"/>
      <c r="Z541" s="209"/>
      <c r="AA541" s="209"/>
      <c r="AB541" s="204"/>
    </row>
    <row r="542" spans="1:28" s="203" customFormat="1" x14ac:dyDescent="0.2">
      <c r="B542" s="208"/>
      <c r="C542" s="209"/>
      <c r="D542" s="209"/>
      <c r="E542" s="204"/>
      <c r="M542" s="208"/>
      <c r="N542" s="209"/>
      <c r="O542" s="209"/>
      <c r="P542" s="204"/>
      <c r="S542" s="208"/>
      <c r="T542" s="209"/>
      <c r="U542" s="209"/>
      <c r="V542" s="204"/>
      <c r="Y542" s="208"/>
      <c r="Z542" s="209"/>
      <c r="AA542" s="209"/>
      <c r="AB542" s="204"/>
    </row>
    <row r="543" spans="1:28" s="203" customFormat="1" ht="13.5" thickBot="1" x14ac:dyDescent="0.25">
      <c r="B543" s="208"/>
      <c r="C543" s="209"/>
      <c r="D543" s="209"/>
      <c r="E543" s="204"/>
      <c r="M543" s="208"/>
      <c r="N543" s="209"/>
      <c r="O543" s="209"/>
      <c r="P543" s="204"/>
      <c r="S543" s="208"/>
      <c r="T543" s="209"/>
      <c r="U543" s="209"/>
      <c r="V543" s="204"/>
      <c r="Y543" s="208"/>
      <c r="Z543" s="209"/>
      <c r="AA543" s="209"/>
      <c r="AB543" s="204"/>
    </row>
    <row r="544" spans="1:28" s="203" customFormat="1" ht="12.75" customHeight="1" x14ac:dyDescent="0.2">
      <c r="A544" s="33">
        <v>25</v>
      </c>
      <c r="B544" s="34"/>
      <c r="C544" s="458" t="s">
        <v>181</v>
      </c>
      <c r="D544" s="458" t="s">
        <v>41</v>
      </c>
      <c r="E544" s="460" t="s">
        <v>21</v>
      </c>
      <c r="L544" s="33">
        <v>25</v>
      </c>
      <c r="M544" s="34"/>
      <c r="N544" s="458" t="s">
        <v>181</v>
      </c>
      <c r="O544" s="458" t="s">
        <v>41</v>
      </c>
      <c r="P544" s="460" t="s">
        <v>21</v>
      </c>
      <c r="R544" s="33">
        <v>25</v>
      </c>
      <c r="S544" s="34"/>
      <c r="T544" s="458" t="s">
        <v>181</v>
      </c>
      <c r="U544" s="458" t="s">
        <v>41</v>
      </c>
      <c r="V544" s="460" t="s">
        <v>21</v>
      </c>
      <c r="X544" s="33">
        <v>25</v>
      </c>
      <c r="Y544" s="34"/>
      <c r="Z544" s="458" t="s">
        <v>181</v>
      </c>
      <c r="AA544" s="458" t="s">
        <v>41</v>
      </c>
      <c r="AB544" s="460" t="s">
        <v>21</v>
      </c>
    </row>
    <row r="545" spans="1:28" s="203" customFormat="1" ht="51" x14ac:dyDescent="0.2">
      <c r="A545" s="35" t="s">
        <v>9</v>
      </c>
      <c r="B545" s="64" t="str">
        <f>+" אסמכתא " &amp; B27 &amp;"         חזרה לטבלה "</f>
        <v xml:space="preserve"> אסמכתא          חזרה לטבלה </v>
      </c>
      <c r="C545" s="459"/>
      <c r="D545" s="459"/>
      <c r="E545" s="461"/>
      <c r="L545" s="35" t="s">
        <v>27</v>
      </c>
      <c r="M545" s="64" t="str">
        <f>+" אסמכתא " &amp; B27 &amp;"         חזרה לטבלה "</f>
        <v xml:space="preserve"> אסמכתא          חזרה לטבלה </v>
      </c>
      <c r="N545" s="459"/>
      <c r="O545" s="459"/>
      <c r="P545" s="461"/>
      <c r="R545" s="35" t="s">
        <v>27</v>
      </c>
      <c r="S545" s="64" t="str">
        <f>+" אסמכתא " &amp; B27 &amp;"         חזרה לטבלה "</f>
        <v xml:space="preserve"> אסמכתא          חזרה לטבלה </v>
      </c>
      <c r="T545" s="459"/>
      <c r="U545" s="459"/>
      <c r="V545" s="461"/>
      <c r="X545" s="35" t="s">
        <v>27</v>
      </c>
      <c r="Y545" s="64" t="str">
        <f>+" אסמכתא " &amp; B27 &amp;"         חזרה לטבלה "</f>
        <v xml:space="preserve"> אסמכתא          חזרה לטבלה </v>
      </c>
      <c r="Z545" s="459"/>
      <c r="AA545" s="459"/>
      <c r="AB545" s="461"/>
    </row>
    <row r="546" spans="1:28" s="203" customFormat="1" x14ac:dyDescent="0.2">
      <c r="A546" s="39">
        <v>1</v>
      </c>
      <c r="B546" s="291"/>
      <c r="C546" s="292"/>
      <c r="D546" s="292"/>
      <c r="E546" s="293"/>
      <c r="L546" s="39">
        <v>12</v>
      </c>
      <c r="M546" s="291"/>
      <c r="N546" s="292"/>
      <c r="O546" s="292"/>
      <c r="P546" s="293"/>
      <c r="R546" s="39">
        <v>23</v>
      </c>
      <c r="S546" s="291"/>
      <c r="T546" s="292"/>
      <c r="U546" s="292"/>
      <c r="V546" s="293"/>
      <c r="X546" s="39">
        <v>34</v>
      </c>
      <c r="Y546" s="291"/>
      <c r="Z546" s="292"/>
      <c r="AA546" s="292"/>
      <c r="AB546" s="293"/>
    </row>
    <row r="547" spans="1:28" s="203" customFormat="1" x14ac:dyDescent="0.2">
      <c r="A547" s="39">
        <v>2</v>
      </c>
      <c r="B547" s="291"/>
      <c r="C547" s="292"/>
      <c r="D547" s="292"/>
      <c r="E547" s="293"/>
      <c r="L547" s="39">
        <v>13</v>
      </c>
      <c r="M547" s="291"/>
      <c r="N547" s="292"/>
      <c r="O547" s="292"/>
      <c r="P547" s="293"/>
      <c r="R547" s="39">
        <v>24</v>
      </c>
      <c r="S547" s="291"/>
      <c r="T547" s="292"/>
      <c r="U547" s="292"/>
      <c r="V547" s="293"/>
      <c r="X547" s="39">
        <v>35</v>
      </c>
      <c r="Y547" s="291"/>
      <c r="Z547" s="292"/>
      <c r="AA547" s="292"/>
      <c r="AB547" s="293"/>
    </row>
    <row r="548" spans="1:28" s="203" customFormat="1" x14ac:dyDescent="0.2">
      <c r="A548" s="39">
        <v>3</v>
      </c>
      <c r="B548" s="291"/>
      <c r="C548" s="292"/>
      <c r="D548" s="292"/>
      <c r="E548" s="293"/>
      <c r="L548" s="39">
        <v>14</v>
      </c>
      <c r="M548" s="291"/>
      <c r="N548" s="292"/>
      <c r="O548" s="292"/>
      <c r="P548" s="293"/>
      <c r="R548" s="39">
        <v>25</v>
      </c>
      <c r="S548" s="291"/>
      <c r="T548" s="292"/>
      <c r="U548" s="292"/>
      <c r="V548" s="293"/>
      <c r="X548" s="39">
        <v>36</v>
      </c>
      <c r="Y548" s="291"/>
      <c r="Z548" s="292"/>
      <c r="AA548" s="292"/>
      <c r="AB548" s="293"/>
    </row>
    <row r="549" spans="1:28" s="203" customFormat="1" x14ac:dyDescent="0.2">
      <c r="A549" s="39">
        <v>4</v>
      </c>
      <c r="B549" s="291"/>
      <c r="C549" s="292"/>
      <c r="D549" s="292"/>
      <c r="E549" s="293"/>
      <c r="L549" s="39">
        <v>15</v>
      </c>
      <c r="M549" s="291"/>
      <c r="N549" s="292"/>
      <c r="O549" s="292"/>
      <c r="P549" s="293"/>
      <c r="R549" s="39">
        <v>26</v>
      </c>
      <c r="S549" s="291"/>
      <c r="T549" s="292"/>
      <c r="U549" s="292"/>
      <c r="V549" s="293"/>
      <c r="X549" s="39">
        <v>37</v>
      </c>
      <c r="Y549" s="291"/>
      <c r="Z549" s="292"/>
      <c r="AA549" s="292"/>
      <c r="AB549" s="293"/>
    </row>
    <row r="550" spans="1:28" s="203" customFormat="1" x14ac:dyDescent="0.2">
      <c r="A550" s="39">
        <v>5</v>
      </c>
      <c r="B550" s="291"/>
      <c r="C550" s="292"/>
      <c r="D550" s="292"/>
      <c r="E550" s="293"/>
      <c r="L550" s="39">
        <v>16</v>
      </c>
      <c r="M550" s="291"/>
      <c r="N550" s="292"/>
      <c r="O550" s="292"/>
      <c r="P550" s="293"/>
      <c r="R550" s="39">
        <v>27</v>
      </c>
      <c r="S550" s="291"/>
      <c r="T550" s="292"/>
      <c r="U550" s="292"/>
      <c r="V550" s="293"/>
      <c r="X550" s="39">
        <v>38</v>
      </c>
      <c r="Y550" s="291"/>
      <c r="Z550" s="292"/>
      <c r="AA550" s="292"/>
      <c r="AB550" s="293"/>
    </row>
    <row r="551" spans="1:28" s="203" customFormat="1" x14ac:dyDescent="0.2">
      <c r="A551" s="39">
        <v>6</v>
      </c>
      <c r="B551" s="291"/>
      <c r="C551" s="292"/>
      <c r="D551" s="292"/>
      <c r="E551" s="293"/>
      <c r="L551" s="39">
        <v>17</v>
      </c>
      <c r="M551" s="291"/>
      <c r="N551" s="292"/>
      <c r="O551" s="292"/>
      <c r="P551" s="293"/>
      <c r="R551" s="39">
        <v>28</v>
      </c>
      <c r="S551" s="291"/>
      <c r="T551" s="292"/>
      <c r="U551" s="292"/>
      <c r="V551" s="293"/>
      <c r="X551" s="39">
        <v>39</v>
      </c>
      <c r="Y551" s="291"/>
      <c r="Z551" s="292"/>
      <c r="AA551" s="292"/>
      <c r="AB551" s="293"/>
    </row>
    <row r="552" spans="1:28" s="203" customFormat="1" x14ac:dyDescent="0.2">
      <c r="A552" s="39">
        <v>7</v>
      </c>
      <c r="B552" s="291"/>
      <c r="C552" s="292"/>
      <c r="D552" s="292"/>
      <c r="E552" s="293"/>
      <c r="L552" s="39">
        <v>18</v>
      </c>
      <c r="M552" s="291"/>
      <c r="N552" s="292"/>
      <c r="O552" s="292"/>
      <c r="P552" s="293"/>
      <c r="R552" s="39">
        <v>29</v>
      </c>
      <c r="S552" s="291"/>
      <c r="T552" s="292"/>
      <c r="U552" s="292"/>
      <c r="V552" s="293"/>
      <c r="X552" s="39">
        <v>40</v>
      </c>
      <c r="Y552" s="291"/>
      <c r="Z552" s="292"/>
      <c r="AA552" s="292"/>
      <c r="AB552" s="293"/>
    </row>
    <row r="553" spans="1:28" s="203" customFormat="1" x14ac:dyDescent="0.2">
      <c r="A553" s="39">
        <v>8</v>
      </c>
      <c r="B553" s="291"/>
      <c r="C553" s="292"/>
      <c r="D553" s="292"/>
      <c r="E553" s="293"/>
      <c r="L553" s="39">
        <v>19</v>
      </c>
      <c r="M553" s="291"/>
      <c r="N553" s="292"/>
      <c r="O553" s="292"/>
      <c r="P553" s="293"/>
      <c r="R553" s="39">
        <v>30</v>
      </c>
      <c r="S553" s="291"/>
      <c r="T553" s="292"/>
      <c r="U553" s="292"/>
      <c r="V553" s="293"/>
      <c r="X553" s="39">
        <v>41</v>
      </c>
      <c r="Y553" s="291"/>
      <c r="Z553" s="292"/>
      <c r="AA553" s="292"/>
      <c r="AB553" s="293"/>
    </row>
    <row r="554" spans="1:28" s="203" customFormat="1" x14ac:dyDescent="0.2">
      <c r="A554" s="39">
        <v>9</v>
      </c>
      <c r="B554" s="291"/>
      <c r="C554" s="292"/>
      <c r="D554" s="292"/>
      <c r="E554" s="293"/>
      <c r="L554" s="39">
        <v>20</v>
      </c>
      <c r="M554" s="291"/>
      <c r="N554" s="292"/>
      <c r="O554" s="292"/>
      <c r="P554" s="293"/>
      <c r="R554" s="39">
        <v>31</v>
      </c>
      <c r="S554" s="291"/>
      <c r="T554" s="292"/>
      <c r="U554" s="292"/>
      <c r="V554" s="293"/>
      <c r="X554" s="39">
        <v>42</v>
      </c>
      <c r="Y554" s="291"/>
      <c r="Z554" s="292"/>
      <c r="AA554" s="292"/>
      <c r="AB554" s="293"/>
    </row>
    <row r="555" spans="1:28" s="203" customFormat="1" x14ac:dyDescent="0.2">
      <c r="A555" s="39">
        <v>10</v>
      </c>
      <c r="B555" s="291"/>
      <c r="C555" s="292"/>
      <c r="D555" s="292"/>
      <c r="E555" s="293"/>
      <c r="L555" s="39">
        <v>21</v>
      </c>
      <c r="M555" s="291"/>
      <c r="N555" s="292"/>
      <c r="O555" s="292"/>
      <c r="P555" s="293"/>
      <c r="R555" s="39">
        <v>32</v>
      </c>
      <c r="S555" s="291"/>
      <c r="T555" s="292"/>
      <c r="U555" s="292"/>
      <c r="V555" s="293"/>
      <c r="X555" s="39">
        <v>43</v>
      </c>
      <c r="Y555" s="291"/>
      <c r="Z555" s="292"/>
      <c r="AA555" s="292"/>
      <c r="AB555" s="293"/>
    </row>
    <row r="556" spans="1:28" s="203" customFormat="1" ht="13.5" thickBot="1" x14ac:dyDescent="0.25">
      <c r="A556" s="39">
        <v>11</v>
      </c>
      <c r="B556" s="291"/>
      <c r="C556" s="292"/>
      <c r="D556" s="292"/>
      <c r="E556" s="293"/>
      <c r="L556" s="39">
        <v>22</v>
      </c>
      <c r="M556" s="291"/>
      <c r="N556" s="292"/>
      <c r="O556" s="292"/>
      <c r="P556" s="293"/>
      <c r="R556" s="39">
        <v>33</v>
      </c>
      <c r="S556" s="291"/>
      <c r="T556" s="292"/>
      <c r="U556" s="292"/>
      <c r="V556" s="293"/>
      <c r="X556" s="40"/>
      <c r="Y556" s="42" t="s">
        <v>5</v>
      </c>
      <c r="Z556" s="43"/>
      <c r="AA556" s="43"/>
      <c r="AB556" s="315">
        <f>SUM(E546:E556)+SUM(P546:P556)+SUM(AB546:AB555)+SUM(V546:V556)</f>
        <v>0</v>
      </c>
    </row>
    <row r="557" spans="1:28" s="203" customFormat="1" x14ac:dyDescent="0.2">
      <c r="B557" s="208"/>
      <c r="C557" s="209"/>
      <c r="D557" s="209"/>
      <c r="E557" s="204"/>
      <c r="M557" s="208"/>
      <c r="N557" s="209"/>
      <c r="O557" s="209"/>
      <c r="P557" s="204"/>
      <c r="S557" s="208"/>
      <c r="T557" s="209"/>
      <c r="U557" s="209"/>
      <c r="V557" s="204"/>
      <c r="Y557" s="208"/>
      <c r="Z557" s="209"/>
      <c r="AA557" s="209"/>
      <c r="AB557" s="204"/>
    </row>
    <row r="558" spans="1:28" s="203" customFormat="1" x14ac:dyDescent="0.2">
      <c r="B558" s="208"/>
      <c r="C558" s="209"/>
      <c r="D558" s="209"/>
      <c r="E558" s="204"/>
      <c r="M558" s="208"/>
      <c r="N558" s="209"/>
      <c r="O558" s="209"/>
      <c r="P558" s="204"/>
      <c r="S558" s="208"/>
      <c r="T558" s="209"/>
      <c r="U558" s="209"/>
      <c r="V558" s="204"/>
      <c r="Y558" s="208"/>
      <c r="Z558" s="209"/>
      <c r="AA558" s="209"/>
      <c r="AB558" s="204"/>
    </row>
    <row r="559" spans="1:28" s="203" customFormat="1" x14ac:dyDescent="0.2">
      <c r="B559" s="208"/>
      <c r="C559" s="209"/>
      <c r="D559" s="209"/>
      <c r="E559" s="204"/>
      <c r="M559" s="208"/>
      <c r="N559" s="209"/>
      <c r="O559" s="209"/>
      <c r="P559" s="204"/>
      <c r="S559" s="208"/>
      <c r="T559" s="209"/>
      <c r="U559" s="209"/>
      <c r="V559" s="204"/>
      <c r="Y559" s="208"/>
      <c r="Z559" s="209"/>
      <c r="AA559" s="209"/>
      <c r="AB559" s="204"/>
    </row>
    <row r="560" spans="1:28" s="203" customFormat="1" x14ac:dyDescent="0.2">
      <c r="B560" s="208"/>
      <c r="C560" s="209"/>
      <c r="D560" s="209"/>
      <c r="E560" s="204"/>
      <c r="M560" s="208"/>
      <c r="N560" s="209"/>
      <c r="O560" s="209"/>
      <c r="P560" s="204"/>
      <c r="S560" s="208"/>
      <c r="T560" s="209"/>
      <c r="U560" s="209"/>
      <c r="V560" s="204"/>
      <c r="Y560" s="208"/>
      <c r="Z560" s="209"/>
      <c r="AA560" s="209"/>
      <c r="AB560" s="204"/>
    </row>
    <row r="561" spans="1:28" s="203" customFormat="1" x14ac:dyDescent="0.2">
      <c r="B561" s="208"/>
      <c r="C561" s="209"/>
      <c r="D561" s="209"/>
      <c r="E561" s="204"/>
      <c r="M561" s="208"/>
      <c r="N561" s="209"/>
      <c r="O561" s="209"/>
      <c r="P561" s="204"/>
      <c r="S561" s="208"/>
      <c r="T561" s="209"/>
      <c r="U561" s="209"/>
      <c r="V561" s="204"/>
      <c r="Y561" s="208"/>
      <c r="Z561" s="209"/>
      <c r="AA561" s="209"/>
      <c r="AB561" s="204"/>
    </row>
    <row r="562" spans="1:28" s="203" customFormat="1" x14ac:dyDescent="0.2">
      <c r="B562" s="208"/>
      <c r="C562" s="209"/>
      <c r="D562" s="209"/>
      <c r="E562" s="204"/>
      <c r="M562" s="208"/>
      <c r="N562" s="209"/>
      <c r="O562" s="209"/>
      <c r="P562" s="204"/>
      <c r="S562" s="208"/>
      <c r="T562" s="209"/>
      <c r="U562" s="209"/>
      <c r="V562" s="204"/>
      <c r="Y562" s="208"/>
      <c r="Z562" s="209"/>
      <c r="AA562" s="209"/>
      <c r="AB562" s="204"/>
    </row>
    <row r="563" spans="1:28" s="203" customFormat="1" ht="13.5" thickBot="1" x14ac:dyDescent="0.25">
      <c r="B563" s="208"/>
      <c r="C563" s="209"/>
      <c r="D563" s="209"/>
      <c r="E563" s="204"/>
      <c r="M563" s="208"/>
      <c r="N563" s="209"/>
      <c r="O563" s="209"/>
      <c r="P563" s="204"/>
      <c r="S563" s="208"/>
      <c r="T563" s="209"/>
      <c r="U563" s="209"/>
      <c r="V563" s="204"/>
      <c r="Y563" s="208"/>
      <c r="Z563" s="209"/>
      <c r="AA563" s="209"/>
      <c r="AB563" s="204"/>
    </row>
    <row r="564" spans="1:28" s="203" customFormat="1" ht="12.75" customHeight="1" x14ac:dyDescent="0.2">
      <c r="A564" s="33">
        <v>26</v>
      </c>
      <c r="B564" s="34"/>
      <c r="C564" s="458" t="s">
        <v>181</v>
      </c>
      <c r="D564" s="458" t="s">
        <v>41</v>
      </c>
      <c r="E564" s="460" t="s">
        <v>21</v>
      </c>
      <c r="L564" s="33">
        <v>26</v>
      </c>
      <c r="M564" s="34"/>
      <c r="N564" s="458" t="s">
        <v>181</v>
      </c>
      <c r="O564" s="458" t="s">
        <v>41</v>
      </c>
      <c r="P564" s="460" t="s">
        <v>21</v>
      </c>
      <c r="R564" s="33">
        <v>26</v>
      </c>
      <c r="S564" s="34"/>
      <c r="T564" s="458" t="s">
        <v>181</v>
      </c>
      <c r="U564" s="458" t="s">
        <v>41</v>
      </c>
      <c r="V564" s="460" t="s">
        <v>21</v>
      </c>
      <c r="X564" s="33">
        <v>26</v>
      </c>
      <c r="Y564" s="34"/>
      <c r="Z564" s="458" t="s">
        <v>181</v>
      </c>
      <c r="AA564" s="458" t="s">
        <v>41</v>
      </c>
      <c r="AB564" s="460" t="s">
        <v>21</v>
      </c>
    </row>
    <row r="565" spans="1:28" s="203" customFormat="1" ht="51" x14ac:dyDescent="0.2">
      <c r="A565" s="35" t="s">
        <v>9</v>
      </c>
      <c r="B565" s="64" t="str">
        <f>+" אסמכתא " &amp; B28 &amp;"         חזרה לטבלה "</f>
        <v xml:space="preserve"> אסמכתא          חזרה לטבלה </v>
      </c>
      <c r="C565" s="459"/>
      <c r="D565" s="459"/>
      <c r="E565" s="461"/>
      <c r="L565" s="35" t="s">
        <v>27</v>
      </c>
      <c r="M565" s="64" t="str">
        <f>+" אסמכתא " &amp; B28 &amp;"         חזרה לטבלה "</f>
        <v xml:space="preserve"> אסמכתא          חזרה לטבלה </v>
      </c>
      <c r="N565" s="459"/>
      <c r="O565" s="459"/>
      <c r="P565" s="461"/>
      <c r="R565" s="35" t="s">
        <v>27</v>
      </c>
      <c r="S565" s="64" t="str">
        <f>+" אסמכתא " &amp; B28 &amp;"         חזרה לטבלה "</f>
        <v xml:space="preserve"> אסמכתא          חזרה לטבלה </v>
      </c>
      <c r="T565" s="459"/>
      <c r="U565" s="459"/>
      <c r="V565" s="461"/>
      <c r="X565" s="35" t="s">
        <v>27</v>
      </c>
      <c r="Y565" s="64" t="str">
        <f>+" אסמכתא " &amp; B28 &amp;"         חזרה לטבלה "</f>
        <v xml:space="preserve"> אסמכתא          חזרה לטבלה </v>
      </c>
      <c r="Z565" s="459"/>
      <c r="AA565" s="459"/>
      <c r="AB565" s="461"/>
    </row>
    <row r="566" spans="1:28" s="203" customFormat="1" x14ac:dyDescent="0.2">
      <c r="A566" s="39">
        <v>1</v>
      </c>
      <c r="B566" s="291"/>
      <c r="C566" s="292"/>
      <c r="D566" s="292"/>
      <c r="E566" s="293"/>
      <c r="L566" s="39">
        <v>12</v>
      </c>
      <c r="M566" s="291"/>
      <c r="N566" s="292"/>
      <c r="O566" s="292"/>
      <c r="P566" s="293"/>
      <c r="R566" s="39">
        <v>23</v>
      </c>
      <c r="S566" s="291"/>
      <c r="T566" s="292"/>
      <c r="U566" s="292"/>
      <c r="V566" s="293"/>
      <c r="X566" s="39">
        <v>34</v>
      </c>
      <c r="Y566" s="291"/>
      <c r="Z566" s="292"/>
      <c r="AA566" s="292"/>
      <c r="AB566" s="293"/>
    </row>
    <row r="567" spans="1:28" s="203" customFormat="1" x14ac:dyDescent="0.2">
      <c r="A567" s="39">
        <v>2</v>
      </c>
      <c r="B567" s="291"/>
      <c r="C567" s="292"/>
      <c r="D567" s="292"/>
      <c r="E567" s="293"/>
      <c r="L567" s="39">
        <v>13</v>
      </c>
      <c r="M567" s="291"/>
      <c r="N567" s="292"/>
      <c r="O567" s="292"/>
      <c r="P567" s="293"/>
      <c r="R567" s="39">
        <v>24</v>
      </c>
      <c r="S567" s="291"/>
      <c r="T567" s="292"/>
      <c r="U567" s="292"/>
      <c r="V567" s="293"/>
      <c r="X567" s="39">
        <v>35</v>
      </c>
      <c r="Y567" s="291"/>
      <c r="Z567" s="292"/>
      <c r="AA567" s="292"/>
      <c r="AB567" s="293"/>
    </row>
    <row r="568" spans="1:28" s="203" customFormat="1" x14ac:dyDescent="0.2">
      <c r="A568" s="39">
        <v>3</v>
      </c>
      <c r="B568" s="291"/>
      <c r="C568" s="292"/>
      <c r="D568" s="292"/>
      <c r="E568" s="293"/>
      <c r="L568" s="39">
        <v>14</v>
      </c>
      <c r="M568" s="291"/>
      <c r="N568" s="292"/>
      <c r="O568" s="292"/>
      <c r="P568" s="293"/>
      <c r="R568" s="39">
        <v>25</v>
      </c>
      <c r="S568" s="291"/>
      <c r="T568" s="292"/>
      <c r="U568" s="292"/>
      <c r="V568" s="293"/>
      <c r="X568" s="39">
        <v>36</v>
      </c>
      <c r="Y568" s="291"/>
      <c r="Z568" s="292"/>
      <c r="AA568" s="292"/>
      <c r="AB568" s="293"/>
    </row>
    <row r="569" spans="1:28" s="203" customFormat="1" x14ac:dyDescent="0.2">
      <c r="A569" s="39">
        <v>4</v>
      </c>
      <c r="B569" s="291"/>
      <c r="C569" s="292"/>
      <c r="D569" s="292"/>
      <c r="E569" s="293"/>
      <c r="L569" s="39">
        <v>15</v>
      </c>
      <c r="M569" s="291"/>
      <c r="N569" s="292"/>
      <c r="O569" s="292"/>
      <c r="P569" s="293"/>
      <c r="R569" s="39">
        <v>26</v>
      </c>
      <c r="S569" s="291"/>
      <c r="T569" s="292"/>
      <c r="U569" s="292"/>
      <c r="V569" s="293"/>
      <c r="X569" s="39">
        <v>37</v>
      </c>
      <c r="Y569" s="291"/>
      <c r="Z569" s="292"/>
      <c r="AA569" s="292"/>
      <c r="AB569" s="293"/>
    </row>
    <row r="570" spans="1:28" s="203" customFormat="1" x14ac:dyDescent="0.2">
      <c r="A570" s="39">
        <v>5</v>
      </c>
      <c r="B570" s="291"/>
      <c r="C570" s="292"/>
      <c r="D570" s="292"/>
      <c r="E570" s="293"/>
      <c r="L570" s="39">
        <v>16</v>
      </c>
      <c r="M570" s="291"/>
      <c r="N570" s="292"/>
      <c r="O570" s="292"/>
      <c r="P570" s="293"/>
      <c r="R570" s="39">
        <v>27</v>
      </c>
      <c r="S570" s="291"/>
      <c r="T570" s="292"/>
      <c r="U570" s="292"/>
      <c r="V570" s="293"/>
      <c r="X570" s="39">
        <v>38</v>
      </c>
      <c r="Y570" s="291"/>
      <c r="Z570" s="292"/>
      <c r="AA570" s="292"/>
      <c r="AB570" s="293"/>
    </row>
    <row r="571" spans="1:28" s="203" customFormat="1" x14ac:dyDescent="0.2">
      <c r="A571" s="39">
        <v>6</v>
      </c>
      <c r="B571" s="291"/>
      <c r="C571" s="292"/>
      <c r="D571" s="292"/>
      <c r="E571" s="293"/>
      <c r="L571" s="39">
        <v>17</v>
      </c>
      <c r="M571" s="291"/>
      <c r="N571" s="292"/>
      <c r="O571" s="292"/>
      <c r="P571" s="293"/>
      <c r="R571" s="39">
        <v>28</v>
      </c>
      <c r="S571" s="291"/>
      <c r="T571" s="292"/>
      <c r="U571" s="292"/>
      <c r="V571" s="293"/>
      <c r="X571" s="39">
        <v>39</v>
      </c>
      <c r="Y571" s="291"/>
      <c r="Z571" s="292"/>
      <c r="AA571" s="292"/>
      <c r="AB571" s="293"/>
    </row>
    <row r="572" spans="1:28" s="203" customFormat="1" x14ac:dyDescent="0.2">
      <c r="A572" s="39">
        <v>7</v>
      </c>
      <c r="B572" s="291"/>
      <c r="C572" s="292"/>
      <c r="D572" s="292"/>
      <c r="E572" s="293"/>
      <c r="L572" s="39">
        <v>18</v>
      </c>
      <c r="M572" s="291"/>
      <c r="N572" s="292"/>
      <c r="O572" s="292"/>
      <c r="P572" s="293"/>
      <c r="R572" s="39">
        <v>29</v>
      </c>
      <c r="S572" s="291"/>
      <c r="T572" s="292"/>
      <c r="U572" s="292"/>
      <c r="V572" s="293"/>
      <c r="X572" s="39">
        <v>40</v>
      </c>
      <c r="Y572" s="291"/>
      <c r="Z572" s="292"/>
      <c r="AA572" s="292"/>
      <c r="AB572" s="293"/>
    </row>
    <row r="573" spans="1:28" s="203" customFormat="1" x14ac:dyDescent="0.2">
      <c r="A573" s="39">
        <v>8</v>
      </c>
      <c r="B573" s="291"/>
      <c r="C573" s="292"/>
      <c r="D573" s="292"/>
      <c r="E573" s="293"/>
      <c r="L573" s="39">
        <v>19</v>
      </c>
      <c r="M573" s="291"/>
      <c r="N573" s="292"/>
      <c r="O573" s="292"/>
      <c r="P573" s="293"/>
      <c r="R573" s="39">
        <v>30</v>
      </c>
      <c r="S573" s="291"/>
      <c r="T573" s="292"/>
      <c r="U573" s="292"/>
      <c r="V573" s="293"/>
      <c r="X573" s="39">
        <v>41</v>
      </c>
      <c r="Y573" s="291"/>
      <c r="Z573" s="292"/>
      <c r="AA573" s="292"/>
      <c r="AB573" s="293"/>
    </row>
    <row r="574" spans="1:28" s="203" customFormat="1" x14ac:dyDescent="0.2">
      <c r="A574" s="39">
        <v>9</v>
      </c>
      <c r="B574" s="291"/>
      <c r="C574" s="292"/>
      <c r="D574" s="292"/>
      <c r="E574" s="293"/>
      <c r="L574" s="39">
        <v>20</v>
      </c>
      <c r="M574" s="291"/>
      <c r="N574" s="292"/>
      <c r="O574" s="292"/>
      <c r="P574" s="293"/>
      <c r="R574" s="39">
        <v>31</v>
      </c>
      <c r="S574" s="291"/>
      <c r="T574" s="292"/>
      <c r="U574" s="292"/>
      <c r="V574" s="293"/>
      <c r="X574" s="39">
        <v>42</v>
      </c>
      <c r="Y574" s="291"/>
      <c r="Z574" s="292"/>
      <c r="AA574" s="292"/>
      <c r="AB574" s="293"/>
    </row>
    <row r="575" spans="1:28" s="203" customFormat="1" x14ac:dyDescent="0.2">
      <c r="A575" s="39">
        <v>10</v>
      </c>
      <c r="B575" s="291"/>
      <c r="C575" s="292"/>
      <c r="D575" s="292"/>
      <c r="E575" s="293"/>
      <c r="L575" s="39">
        <v>21</v>
      </c>
      <c r="M575" s="291"/>
      <c r="N575" s="292"/>
      <c r="O575" s="292"/>
      <c r="P575" s="293"/>
      <c r="R575" s="39">
        <v>32</v>
      </c>
      <c r="S575" s="291"/>
      <c r="T575" s="292"/>
      <c r="U575" s="292"/>
      <c r="V575" s="293"/>
      <c r="X575" s="39">
        <v>43</v>
      </c>
      <c r="Y575" s="291"/>
      <c r="Z575" s="292"/>
      <c r="AA575" s="292"/>
      <c r="AB575" s="293"/>
    </row>
    <row r="576" spans="1:28" s="203" customFormat="1" ht="13.5" thickBot="1" x14ac:dyDescent="0.25">
      <c r="A576" s="39">
        <v>11</v>
      </c>
      <c r="B576" s="291"/>
      <c r="C576" s="292"/>
      <c r="D576" s="292"/>
      <c r="E576" s="293"/>
      <c r="L576" s="39">
        <v>22</v>
      </c>
      <c r="M576" s="291"/>
      <c r="N576" s="292"/>
      <c r="O576" s="292"/>
      <c r="P576" s="293"/>
      <c r="R576" s="39">
        <v>33</v>
      </c>
      <c r="S576" s="291"/>
      <c r="T576" s="292"/>
      <c r="U576" s="292"/>
      <c r="V576" s="293"/>
      <c r="X576" s="40"/>
      <c r="Y576" s="42" t="s">
        <v>5</v>
      </c>
      <c r="Z576" s="43"/>
      <c r="AA576" s="43"/>
      <c r="AB576" s="315">
        <f>SUM(E566:E576)+SUM(P566:P576)+SUM(AB566:AB575)+SUM(V566:V576)</f>
        <v>0</v>
      </c>
    </row>
    <row r="577" spans="1:28" s="203" customFormat="1" x14ac:dyDescent="0.2">
      <c r="B577" s="208"/>
      <c r="C577" s="209"/>
      <c r="D577" s="209"/>
      <c r="E577" s="204"/>
      <c r="M577" s="208"/>
      <c r="N577" s="209"/>
      <c r="O577" s="209"/>
      <c r="P577" s="204"/>
      <c r="S577" s="208"/>
      <c r="T577" s="209"/>
      <c r="U577" s="209"/>
      <c r="V577" s="204"/>
      <c r="Y577" s="208"/>
      <c r="Z577" s="209"/>
      <c r="AA577" s="209"/>
      <c r="AB577" s="204"/>
    </row>
    <row r="578" spans="1:28" s="203" customFormat="1" x14ac:dyDescent="0.2">
      <c r="B578" s="208"/>
      <c r="C578" s="209"/>
      <c r="D578" s="209"/>
      <c r="E578" s="204"/>
      <c r="M578" s="208"/>
      <c r="N578" s="209"/>
      <c r="O578" s="209"/>
      <c r="P578" s="204"/>
      <c r="S578" s="208"/>
      <c r="T578" s="209"/>
      <c r="U578" s="209"/>
      <c r="V578" s="204"/>
      <c r="Y578" s="208"/>
      <c r="Z578" s="209"/>
      <c r="AA578" s="209"/>
      <c r="AB578" s="204"/>
    </row>
    <row r="579" spans="1:28" s="203" customFormat="1" x14ac:dyDescent="0.2">
      <c r="B579" s="208"/>
      <c r="C579" s="209"/>
      <c r="D579" s="209"/>
      <c r="E579" s="204"/>
      <c r="M579" s="208"/>
      <c r="N579" s="209"/>
      <c r="O579" s="209"/>
      <c r="P579" s="204"/>
      <c r="S579" s="208"/>
      <c r="T579" s="209"/>
      <c r="U579" s="209"/>
      <c r="V579" s="204"/>
      <c r="Y579" s="208"/>
      <c r="Z579" s="209"/>
      <c r="AA579" s="209"/>
      <c r="AB579" s="204"/>
    </row>
    <row r="580" spans="1:28" s="203" customFormat="1" x14ac:dyDescent="0.2">
      <c r="B580" s="208"/>
      <c r="C580" s="209"/>
      <c r="D580" s="209"/>
      <c r="E580" s="204"/>
      <c r="M580" s="208"/>
      <c r="N580" s="209"/>
      <c r="O580" s="209"/>
      <c r="P580" s="204"/>
      <c r="S580" s="208"/>
      <c r="T580" s="209"/>
      <c r="U580" s="209"/>
      <c r="V580" s="204"/>
      <c r="Y580" s="208"/>
      <c r="Z580" s="209"/>
      <c r="AA580" s="209"/>
      <c r="AB580" s="204"/>
    </row>
    <row r="581" spans="1:28" s="203" customFormat="1" x14ac:dyDescent="0.2">
      <c r="B581" s="208"/>
      <c r="C581" s="209"/>
      <c r="D581" s="209"/>
      <c r="E581" s="204"/>
      <c r="M581" s="208"/>
      <c r="N581" s="209"/>
      <c r="O581" s="209"/>
      <c r="P581" s="204"/>
      <c r="S581" s="208"/>
      <c r="T581" s="209"/>
      <c r="U581" s="209"/>
      <c r="V581" s="204"/>
      <c r="Y581" s="208"/>
      <c r="Z581" s="209"/>
      <c r="AA581" s="209"/>
      <c r="AB581" s="204"/>
    </row>
    <row r="582" spans="1:28" s="203" customFormat="1" x14ac:dyDescent="0.2">
      <c r="B582" s="208"/>
      <c r="C582" s="209"/>
      <c r="D582" s="209"/>
      <c r="E582" s="204"/>
      <c r="M582" s="208"/>
      <c r="N582" s="209"/>
      <c r="O582" s="209"/>
      <c r="P582" s="204"/>
      <c r="S582" s="208"/>
      <c r="T582" s="209"/>
      <c r="U582" s="209"/>
      <c r="V582" s="204"/>
      <c r="Y582" s="208"/>
      <c r="Z582" s="209"/>
      <c r="AA582" s="209"/>
      <c r="AB582" s="204"/>
    </row>
    <row r="583" spans="1:28" s="203" customFormat="1" ht="13.5" thickBot="1" x14ac:dyDescent="0.25">
      <c r="B583" s="208"/>
      <c r="C583" s="209"/>
      <c r="D583" s="209"/>
      <c r="E583" s="204"/>
      <c r="M583" s="208"/>
      <c r="N583" s="209"/>
      <c r="O583" s="209"/>
      <c r="P583" s="204"/>
      <c r="S583" s="208"/>
      <c r="T583" s="209"/>
      <c r="U583" s="209"/>
      <c r="V583" s="204"/>
      <c r="Y583" s="208"/>
      <c r="Z583" s="209"/>
      <c r="AA583" s="209"/>
      <c r="AB583" s="204"/>
    </row>
    <row r="584" spans="1:28" s="203" customFormat="1" ht="12.75" customHeight="1" x14ac:dyDescent="0.2">
      <c r="A584" s="33">
        <v>27</v>
      </c>
      <c r="B584" s="34"/>
      <c r="C584" s="458" t="s">
        <v>181</v>
      </c>
      <c r="D584" s="458" t="s">
        <v>41</v>
      </c>
      <c r="E584" s="460" t="s">
        <v>21</v>
      </c>
      <c r="L584" s="33">
        <v>27</v>
      </c>
      <c r="M584" s="34"/>
      <c r="N584" s="458" t="s">
        <v>181</v>
      </c>
      <c r="O584" s="458" t="s">
        <v>41</v>
      </c>
      <c r="P584" s="460" t="s">
        <v>21</v>
      </c>
      <c r="R584" s="33">
        <v>27</v>
      </c>
      <c r="S584" s="34"/>
      <c r="T584" s="458" t="s">
        <v>181</v>
      </c>
      <c r="U584" s="458" t="s">
        <v>41</v>
      </c>
      <c r="V584" s="460" t="s">
        <v>21</v>
      </c>
      <c r="X584" s="33">
        <v>27</v>
      </c>
      <c r="Y584" s="34"/>
      <c r="Z584" s="458" t="s">
        <v>181</v>
      </c>
      <c r="AA584" s="458" t="s">
        <v>41</v>
      </c>
      <c r="AB584" s="460" t="s">
        <v>21</v>
      </c>
    </row>
    <row r="585" spans="1:28" s="203" customFormat="1" ht="51" x14ac:dyDescent="0.2">
      <c r="A585" s="35" t="s">
        <v>9</v>
      </c>
      <c r="B585" s="64" t="str">
        <f>+" אסמכתא " &amp; B29 &amp;"         חזרה לטבלה "</f>
        <v xml:space="preserve"> אסמכתא          חזרה לטבלה </v>
      </c>
      <c r="C585" s="459"/>
      <c r="D585" s="459"/>
      <c r="E585" s="461"/>
      <c r="L585" s="35" t="s">
        <v>27</v>
      </c>
      <c r="M585" s="64" t="str">
        <f>+" אסמכתא " &amp; B29 &amp;"         חזרה לטבלה "</f>
        <v xml:space="preserve"> אסמכתא          חזרה לטבלה </v>
      </c>
      <c r="N585" s="459"/>
      <c r="O585" s="459"/>
      <c r="P585" s="461"/>
      <c r="R585" s="35" t="s">
        <v>27</v>
      </c>
      <c r="S585" s="64" t="str">
        <f>+" אסמכתא " &amp; B29 &amp;"         חזרה לטבלה "</f>
        <v xml:space="preserve"> אסמכתא          חזרה לטבלה </v>
      </c>
      <c r="T585" s="459"/>
      <c r="U585" s="459"/>
      <c r="V585" s="461"/>
      <c r="X585" s="35" t="s">
        <v>27</v>
      </c>
      <c r="Y585" s="64" t="str">
        <f>+" אסמכתא " &amp; B29 &amp;"         חזרה לטבלה "</f>
        <v xml:space="preserve"> אסמכתא          חזרה לטבלה </v>
      </c>
      <c r="Z585" s="459"/>
      <c r="AA585" s="459"/>
      <c r="AB585" s="461"/>
    </row>
    <row r="586" spans="1:28" s="203" customFormat="1" x14ac:dyDescent="0.2">
      <c r="A586" s="39">
        <v>1</v>
      </c>
      <c r="B586" s="291"/>
      <c r="C586" s="292"/>
      <c r="D586" s="292"/>
      <c r="E586" s="293"/>
      <c r="L586" s="39">
        <v>12</v>
      </c>
      <c r="M586" s="291"/>
      <c r="N586" s="292"/>
      <c r="O586" s="292"/>
      <c r="P586" s="293"/>
      <c r="R586" s="39">
        <v>23</v>
      </c>
      <c r="S586" s="291"/>
      <c r="T586" s="292"/>
      <c r="U586" s="292"/>
      <c r="V586" s="293"/>
      <c r="X586" s="39">
        <v>34</v>
      </c>
      <c r="Y586" s="291"/>
      <c r="Z586" s="292"/>
      <c r="AA586" s="292"/>
      <c r="AB586" s="293"/>
    </row>
    <row r="587" spans="1:28" s="203" customFormat="1" x14ac:dyDescent="0.2">
      <c r="A587" s="39">
        <v>2</v>
      </c>
      <c r="B587" s="291"/>
      <c r="C587" s="292"/>
      <c r="D587" s="292"/>
      <c r="E587" s="293"/>
      <c r="L587" s="39">
        <v>13</v>
      </c>
      <c r="M587" s="291"/>
      <c r="N587" s="292"/>
      <c r="O587" s="292"/>
      <c r="P587" s="293"/>
      <c r="R587" s="39">
        <v>24</v>
      </c>
      <c r="S587" s="291"/>
      <c r="T587" s="292"/>
      <c r="U587" s="292"/>
      <c r="V587" s="293"/>
      <c r="X587" s="39">
        <v>35</v>
      </c>
      <c r="Y587" s="291"/>
      <c r="Z587" s="292"/>
      <c r="AA587" s="292"/>
      <c r="AB587" s="293"/>
    </row>
    <row r="588" spans="1:28" s="203" customFormat="1" x14ac:dyDescent="0.2">
      <c r="A588" s="39">
        <v>3</v>
      </c>
      <c r="B588" s="291"/>
      <c r="C588" s="292"/>
      <c r="D588" s="292"/>
      <c r="E588" s="293"/>
      <c r="L588" s="39">
        <v>14</v>
      </c>
      <c r="M588" s="291"/>
      <c r="N588" s="292"/>
      <c r="O588" s="292"/>
      <c r="P588" s="293"/>
      <c r="R588" s="39">
        <v>25</v>
      </c>
      <c r="S588" s="291"/>
      <c r="T588" s="292"/>
      <c r="U588" s="292"/>
      <c r="V588" s="293"/>
      <c r="X588" s="39">
        <v>36</v>
      </c>
      <c r="Y588" s="291"/>
      <c r="Z588" s="292"/>
      <c r="AA588" s="292"/>
      <c r="AB588" s="293"/>
    </row>
    <row r="589" spans="1:28" s="203" customFormat="1" x14ac:dyDescent="0.2">
      <c r="A589" s="39">
        <v>4</v>
      </c>
      <c r="B589" s="291"/>
      <c r="C589" s="292"/>
      <c r="D589" s="292"/>
      <c r="E589" s="293"/>
      <c r="L589" s="39">
        <v>15</v>
      </c>
      <c r="M589" s="291"/>
      <c r="N589" s="292"/>
      <c r="O589" s="292"/>
      <c r="P589" s="293"/>
      <c r="R589" s="39">
        <v>26</v>
      </c>
      <c r="S589" s="291"/>
      <c r="T589" s="292"/>
      <c r="U589" s="292"/>
      <c r="V589" s="293"/>
      <c r="X589" s="39">
        <v>37</v>
      </c>
      <c r="Y589" s="291"/>
      <c r="Z589" s="292"/>
      <c r="AA589" s="292"/>
      <c r="AB589" s="293"/>
    </row>
    <row r="590" spans="1:28" s="203" customFormat="1" x14ac:dyDescent="0.2">
      <c r="A590" s="39">
        <v>5</v>
      </c>
      <c r="B590" s="291"/>
      <c r="C590" s="292"/>
      <c r="D590" s="292"/>
      <c r="E590" s="293"/>
      <c r="L590" s="39">
        <v>16</v>
      </c>
      <c r="M590" s="291"/>
      <c r="N590" s="292"/>
      <c r="O590" s="292"/>
      <c r="P590" s="293"/>
      <c r="R590" s="39">
        <v>27</v>
      </c>
      <c r="S590" s="291"/>
      <c r="T590" s="292"/>
      <c r="U590" s="292"/>
      <c r="V590" s="293"/>
      <c r="X590" s="39">
        <v>38</v>
      </c>
      <c r="Y590" s="291"/>
      <c r="Z590" s="292"/>
      <c r="AA590" s="292"/>
      <c r="AB590" s="293"/>
    </row>
    <row r="591" spans="1:28" s="203" customFormat="1" x14ac:dyDescent="0.2">
      <c r="A591" s="39">
        <v>6</v>
      </c>
      <c r="B591" s="291"/>
      <c r="C591" s="292"/>
      <c r="D591" s="292"/>
      <c r="E591" s="293"/>
      <c r="L591" s="39">
        <v>17</v>
      </c>
      <c r="M591" s="291"/>
      <c r="N591" s="292"/>
      <c r="O591" s="292"/>
      <c r="P591" s="293"/>
      <c r="R591" s="39">
        <v>28</v>
      </c>
      <c r="S591" s="291"/>
      <c r="T591" s="292"/>
      <c r="U591" s="292"/>
      <c r="V591" s="293"/>
      <c r="X591" s="39">
        <v>39</v>
      </c>
      <c r="Y591" s="291"/>
      <c r="Z591" s="292"/>
      <c r="AA591" s="292"/>
      <c r="AB591" s="293"/>
    </row>
    <row r="592" spans="1:28" s="203" customFormat="1" x14ac:dyDescent="0.2">
      <c r="A592" s="39">
        <v>7</v>
      </c>
      <c r="B592" s="291"/>
      <c r="C592" s="292"/>
      <c r="D592" s="292"/>
      <c r="E592" s="293"/>
      <c r="L592" s="39">
        <v>18</v>
      </c>
      <c r="M592" s="291"/>
      <c r="N592" s="292"/>
      <c r="O592" s="292"/>
      <c r="P592" s="293"/>
      <c r="R592" s="39">
        <v>29</v>
      </c>
      <c r="S592" s="291"/>
      <c r="T592" s="292"/>
      <c r="U592" s="292"/>
      <c r="V592" s="293"/>
      <c r="X592" s="39">
        <v>40</v>
      </c>
      <c r="Y592" s="291"/>
      <c r="Z592" s="292"/>
      <c r="AA592" s="292"/>
      <c r="AB592" s="293"/>
    </row>
    <row r="593" spans="1:28" s="203" customFormat="1" x14ac:dyDescent="0.2">
      <c r="A593" s="39">
        <v>8</v>
      </c>
      <c r="B593" s="291"/>
      <c r="C593" s="292"/>
      <c r="D593" s="292"/>
      <c r="E593" s="293"/>
      <c r="L593" s="39">
        <v>19</v>
      </c>
      <c r="M593" s="291"/>
      <c r="N593" s="292"/>
      <c r="O593" s="292"/>
      <c r="P593" s="293"/>
      <c r="R593" s="39">
        <v>30</v>
      </c>
      <c r="S593" s="291"/>
      <c r="T593" s="292"/>
      <c r="U593" s="292"/>
      <c r="V593" s="293"/>
      <c r="X593" s="39">
        <v>41</v>
      </c>
      <c r="Y593" s="291"/>
      <c r="Z593" s="292"/>
      <c r="AA593" s="292"/>
      <c r="AB593" s="293"/>
    </row>
    <row r="594" spans="1:28" s="203" customFormat="1" x14ac:dyDescent="0.2">
      <c r="A594" s="39">
        <v>9</v>
      </c>
      <c r="B594" s="291"/>
      <c r="C594" s="292"/>
      <c r="D594" s="292"/>
      <c r="E594" s="293"/>
      <c r="L594" s="39">
        <v>20</v>
      </c>
      <c r="M594" s="291"/>
      <c r="N594" s="292"/>
      <c r="O594" s="292"/>
      <c r="P594" s="293"/>
      <c r="R594" s="39">
        <v>31</v>
      </c>
      <c r="S594" s="291"/>
      <c r="T594" s="292"/>
      <c r="U594" s="292"/>
      <c r="V594" s="293"/>
      <c r="X594" s="39">
        <v>42</v>
      </c>
      <c r="Y594" s="291"/>
      <c r="Z594" s="292"/>
      <c r="AA594" s="292"/>
      <c r="AB594" s="293"/>
    </row>
    <row r="595" spans="1:28" s="203" customFormat="1" x14ac:dyDescent="0.2">
      <c r="A595" s="39">
        <v>10</v>
      </c>
      <c r="B595" s="291"/>
      <c r="C595" s="292"/>
      <c r="D595" s="292"/>
      <c r="E595" s="293"/>
      <c r="L595" s="39">
        <v>21</v>
      </c>
      <c r="M595" s="291"/>
      <c r="N595" s="292"/>
      <c r="O595" s="292"/>
      <c r="P595" s="293"/>
      <c r="R595" s="39">
        <v>32</v>
      </c>
      <c r="S595" s="291"/>
      <c r="T595" s="292"/>
      <c r="U595" s="292"/>
      <c r="V595" s="293"/>
      <c r="X595" s="39">
        <v>43</v>
      </c>
      <c r="Y595" s="291"/>
      <c r="Z595" s="292"/>
      <c r="AA595" s="292"/>
      <c r="AB595" s="293"/>
    </row>
    <row r="596" spans="1:28" s="203" customFormat="1" ht="13.5" thickBot="1" x14ac:dyDescent="0.25">
      <c r="A596" s="39">
        <v>11</v>
      </c>
      <c r="B596" s="291"/>
      <c r="C596" s="292"/>
      <c r="D596" s="292"/>
      <c r="E596" s="293"/>
      <c r="L596" s="39">
        <v>22</v>
      </c>
      <c r="M596" s="291"/>
      <c r="N596" s="292"/>
      <c r="O596" s="292"/>
      <c r="P596" s="293"/>
      <c r="R596" s="39">
        <v>33</v>
      </c>
      <c r="S596" s="291"/>
      <c r="T596" s="292"/>
      <c r="U596" s="292"/>
      <c r="V596" s="293"/>
      <c r="X596" s="40"/>
      <c r="Y596" s="42" t="s">
        <v>5</v>
      </c>
      <c r="Z596" s="43"/>
      <c r="AA596" s="43"/>
      <c r="AB596" s="315">
        <f>SUM(E586:E596)+SUM(P586:P596)+SUM(AB586:AB595)+SUM(V586:V596)</f>
        <v>0</v>
      </c>
    </row>
    <row r="597" spans="1:28" s="203" customFormat="1" x14ac:dyDescent="0.2">
      <c r="B597" s="208"/>
      <c r="C597" s="209"/>
      <c r="D597" s="209"/>
      <c r="E597" s="204"/>
      <c r="M597" s="208"/>
      <c r="N597" s="209"/>
      <c r="O597" s="209"/>
      <c r="P597" s="204"/>
      <c r="S597" s="208"/>
      <c r="T597" s="209"/>
      <c r="U597" s="209"/>
      <c r="V597" s="204"/>
      <c r="Y597" s="208"/>
      <c r="Z597" s="209"/>
      <c r="AA597" s="209"/>
      <c r="AB597" s="204"/>
    </row>
    <row r="598" spans="1:28" s="203" customFormat="1" x14ac:dyDescent="0.2">
      <c r="B598" s="208"/>
      <c r="C598" s="209"/>
      <c r="D598" s="209"/>
      <c r="E598" s="204"/>
      <c r="M598" s="208"/>
      <c r="N598" s="209"/>
      <c r="O598" s="209"/>
      <c r="P598" s="204"/>
      <c r="S598" s="208"/>
      <c r="T598" s="209"/>
      <c r="U598" s="209"/>
      <c r="V598" s="204"/>
      <c r="Y598" s="208"/>
      <c r="Z598" s="209"/>
      <c r="AA598" s="209"/>
      <c r="AB598" s="204"/>
    </row>
    <row r="599" spans="1:28" s="203" customFormat="1" x14ac:dyDescent="0.2">
      <c r="B599" s="208"/>
      <c r="C599" s="209"/>
      <c r="D599" s="209"/>
      <c r="E599" s="204"/>
      <c r="M599" s="208"/>
      <c r="N599" s="209"/>
      <c r="O599" s="209"/>
      <c r="P599" s="204"/>
      <c r="S599" s="208"/>
      <c r="T599" s="209"/>
      <c r="U599" s="209"/>
      <c r="V599" s="204"/>
      <c r="Y599" s="208"/>
      <c r="Z599" s="209"/>
      <c r="AA599" s="209"/>
      <c r="AB599" s="204"/>
    </row>
    <row r="600" spans="1:28" s="203" customFormat="1" x14ac:dyDescent="0.2">
      <c r="B600" s="208"/>
      <c r="C600" s="209"/>
      <c r="D600" s="209"/>
      <c r="E600" s="204"/>
      <c r="M600" s="208"/>
      <c r="N600" s="209"/>
      <c r="O600" s="209"/>
      <c r="P600" s="204"/>
      <c r="S600" s="208"/>
      <c r="T600" s="209"/>
      <c r="U600" s="209"/>
      <c r="V600" s="204"/>
      <c r="Y600" s="208"/>
      <c r="Z600" s="209"/>
      <c r="AA600" s="209"/>
      <c r="AB600" s="204"/>
    </row>
    <row r="601" spans="1:28" s="203" customFormat="1" x14ac:dyDescent="0.2">
      <c r="B601" s="208"/>
      <c r="C601" s="209"/>
      <c r="D601" s="209"/>
      <c r="E601" s="204"/>
      <c r="M601" s="208"/>
      <c r="N601" s="209"/>
      <c r="O601" s="209"/>
      <c r="P601" s="204"/>
      <c r="S601" s="208"/>
      <c r="T601" s="209"/>
      <c r="U601" s="209"/>
      <c r="V601" s="204"/>
      <c r="Y601" s="208"/>
      <c r="Z601" s="209"/>
      <c r="AA601" s="209"/>
      <c r="AB601" s="204"/>
    </row>
    <row r="602" spans="1:28" s="203" customFormat="1" x14ac:dyDescent="0.2">
      <c r="B602" s="208"/>
      <c r="C602" s="209"/>
      <c r="D602" s="209"/>
      <c r="E602" s="204"/>
      <c r="M602" s="208"/>
      <c r="N602" s="209"/>
      <c r="O602" s="209"/>
      <c r="P602" s="204"/>
      <c r="S602" s="208"/>
      <c r="T602" s="209"/>
      <c r="U602" s="209"/>
      <c r="V602" s="204"/>
      <c r="Y602" s="208"/>
      <c r="Z602" s="209"/>
      <c r="AA602" s="209"/>
      <c r="AB602" s="204"/>
    </row>
    <row r="603" spans="1:28" s="203" customFormat="1" ht="13.5" thickBot="1" x14ac:dyDescent="0.25">
      <c r="B603" s="208"/>
      <c r="C603" s="209"/>
      <c r="D603" s="209"/>
      <c r="E603" s="204"/>
      <c r="M603" s="208"/>
      <c r="N603" s="209"/>
      <c r="O603" s="209"/>
      <c r="P603" s="204"/>
      <c r="S603" s="208"/>
      <c r="T603" s="209"/>
      <c r="U603" s="209"/>
      <c r="V603" s="204"/>
      <c r="Y603" s="208"/>
      <c r="Z603" s="209"/>
      <c r="AA603" s="209"/>
      <c r="AB603" s="204"/>
    </row>
    <row r="604" spans="1:28" s="203" customFormat="1" ht="12.75" customHeight="1" x14ac:dyDescent="0.2">
      <c r="A604" s="33">
        <v>28</v>
      </c>
      <c r="B604" s="34"/>
      <c r="C604" s="458" t="s">
        <v>181</v>
      </c>
      <c r="D604" s="458" t="s">
        <v>41</v>
      </c>
      <c r="E604" s="460" t="s">
        <v>21</v>
      </c>
      <c r="L604" s="33">
        <v>28</v>
      </c>
      <c r="M604" s="34"/>
      <c r="N604" s="458" t="s">
        <v>181</v>
      </c>
      <c r="O604" s="458" t="s">
        <v>41</v>
      </c>
      <c r="P604" s="460" t="s">
        <v>21</v>
      </c>
      <c r="R604" s="33">
        <v>28</v>
      </c>
      <c r="S604" s="34"/>
      <c r="T604" s="458" t="s">
        <v>181</v>
      </c>
      <c r="U604" s="458" t="s">
        <v>41</v>
      </c>
      <c r="V604" s="460" t="s">
        <v>21</v>
      </c>
      <c r="X604" s="33">
        <v>28</v>
      </c>
      <c r="Y604" s="34"/>
      <c r="Z604" s="458" t="s">
        <v>181</v>
      </c>
      <c r="AA604" s="458" t="s">
        <v>41</v>
      </c>
      <c r="AB604" s="460" t="s">
        <v>21</v>
      </c>
    </row>
    <row r="605" spans="1:28" s="203" customFormat="1" ht="51" x14ac:dyDescent="0.2">
      <c r="A605" s="35" t="s">
        <v>9</v>
      </c>
      <c r="B605" s="64" t="str">
        <f>+" אסמכתא " &amp; B30 &amp;"         חזרה לטבלה "</f>
        <v xml:space="preserve"> אסמכתא          חזרה לטבלה </v>
      </c>
      <c r="C605" s="459"/>
      <c r="D605" s="459"/>
      <c r="E605" s="461"/>
      <c r="L605" s="35" t="s">
        <v>27</v>
      </c>
      <c r="M605" s="64" t="str">
        <f>+" אסמכתא " &amp; B30 &amp;"         חזרה לטבלה "</f>
        <v xml:space="preserve"> אסמכתא          חזרה לטבלה </v>
      </c>
      <c r="N605" s="459"/>
      <c r="O605" s="459"/>
      <c r="P605" s="461"/>
      <c r="R605" s="35" t="s">
        <v>27</v>
      </c>
      <c r="S605" s="64" t="str">
        <f>+" אסמכתא " &amp; B30 &amp;"         חזרה לטבלה "</f>
        <v xml:space="preserve"> אסמכתא          חזרה לטבלה </v>
      </c>
      <c r="T605" s="459"/>
      <c r="U605" s="459"/>
      <c r="V605" s="461"/>
      <c r="X605" s="35" t="s">
        <v>27</v>
      </c>
      <c r="Y605" s="64" t="str">
        <f>+" אסמכתא " &amp; B30 &amp;"         חזרה לטבלה "</f>
        <v xml:space="preserve"> אסמכתא          חזרה לטבלה </v>
      </c>
      <c r="Z605" s="459"/>
      <c r="AA605" s="459"/>
      <c r="AB605" s="461"/>
    </row>
    <row r="606" spans="1:28" s="203" customFormat="1" x14ac:dyDescent="0.2">
      <c r="A606" s="39">
        <v>1</v>
      </c>
      <c r="B606" s="291"/>
      <c r="C606" s="292"/>
      <c r="D606" s="292"/>
      <c r="E606" s="293"/>
      <c r="L606" s="39">
        <v>12</v>
      </c>
      <c r="M606" s="291"/>
      <c r="N606" s="292"/>
      <c r="O606" s="292"/>
      <c r="P606" s="293"/>
      <c r="R606" s="39">
        <v>23</v>
      </c>
      <c r="S606" s="291"/>
      <c r="T606" s="292"/>
      <c r="U606" s="292"/>
      <c r="V606" s="293"/>
      <c r="X606" s="39">
        <v>34</v>
      </c>
      <c r="Y606" s="291"/>
      <c r="Z606" s="292"/>
      <c r="AA606" s="292"/>
      <c r="AB606" s="293"/>
    </row>
    <row r="607" spans="1:28" s="203" customFormat="1" x14ac:dyDescent="0.2">
      <c r="A607" s="39">
        <v>2</v>
      </c>
      <c r="B607" s="291"/>
      <c r="C607" s="292"/>
      <c r="D607" s="292"/>
      <c r="E607" s="293"/>
      <c r="L607" s="39">
        <v>13</v>
      </c>
      <c r="M607" s="291"/>
      <c r="N607" s="292"/>
      <c r="O607" s="292"/>
      <c r="P607" s="293"/>
      <c r="R607" s="39">
        <v>24</v>
      </c>
      <c r="S607" s="291"/>
      <c r="T607" s="292"/>
      <c r="U607" s="292"/>
      <c r="V607" s="293"/>
      <c r="X607" s="39">
        <v>35</v>
      </c>
      <c r="Y607" s="291"/>
      <c r="Z607" s="292"/>
      <c r="AA607" s="292"/>
      <c r="AB607" s="293"/>
    </row>
    <row r="608" spans="1:28" s="203" customFormat="1" x14ac:dyDescent="0.2">
      <c r="A608" s="39">
        <v>3</v>
      </c>
      <c r="B608" s="291"/>
      <c r="C608" s="292"/>
      <c r="D608" s="292"/>
      <c r="E608" s="293"/>
      <c r="L608" s="39">
        <v>14</v>
      </c>
      <c r="M608" s="291"/>
      <c r="N608" s="292"/>
      <c r="O608" s="292"/>
      <c r="P608" s="293"/>
      <c r="R608" s="39">
        <v>25</v>
      </c>
      <c r="S608" s="291"/>
      <c r="T608" s="292"/>
      <c r="U608" s="292"/>
      <c r="V608" s="293"/>
      <c r="X608" s="39">
        <v>36</v>
      </c>
      <c r="Y608" s="291"/>
      <c r="Z608" s="292"/>
      <c r="AA608" s="292"/>
      <c r="AB608" s="293"/>
    </row>
    <row r="609" spans="1:28" s="203" customFormat="1" x14ac:dyDescent="0.2">
      <c r="A609" s="39">
        <v>4</v>
      </c>
      <c r="B609" s="291"/>
      <c r="C609" s="292"/>
      <c r="D609" s="292"/>
      <c r="E609" s="293"/>
      <c r="L609" s="39">
        <v>15</v>
      </c>
      <c r="M609" s="291"/>
      <c r="N609" s="292"/>
      <c r="O609" s="292"/>
      <c r="P609" s="293"/>
      <c r="R609" s="39">
        <v>26</v>
      </c>
      <c r="S609" s="291"/>
      <c r="T609" s="292"/>
      <c r="U609" s="292"/>
      <c r="V609" s="293"/>
      <c r="X609" s="39">
        <v>37</v>
      </c>
      <c r="Y609" s="291"/>
      <c r="Z609" s="292"/>
      <c r="AA609" s="292"/>
      <c r="AB609" s="293"/>
    </row>
    <row r="610" spans="1:28" s="203" customFormat="1" x14ac:dyDescent="0.2">
      <c r="A610" s="39">
        <v>5</v>
      </c>
      <c r="B610" s="291"/>
      <c r="C610" s="292"/>
      <c r="D610" s="292"/>
      <c r="E610" s="293"/>
      <c r="L610" s="39">
        <v>16</v>
      </c>
      <c r="M610" s="291"/>
      <c r="N610" s="292"/>
      <c r="O610" s="292"/>
      <c r="P610" s="293"/>
      <c r="R610" s="39">
        <v>27</v>
      </c>
      <c r="S610" s="291"/>
      <c r="T610" s="292"/>
      <c r="U610" s="292"/>
      <c r="V610" s="293"/>
      <c r="X610" s="39">
        <v>38</v>
      </c>
      <c r="Y610" s="291"/>
      <c r="Z610" s="292"/>
      <c r="AA610" s="292"/>
      <c r="AB610" s="293"/>
    </row>
    <row r="611" spans="1:28" s="203" customFormat="1" x14ac:dyDescent="0.2">
      <c r="A611" s="39">
        <v>6</v>
      </c>
      <c r="B611" s="291"/>
      <c r="C611" s="292"/>
      <c r="D611" s="292"/>
      <c r="E611" s="293"/>
      <c r="L611" s="39">
        <v>17</v>
      </c>
      <c r="M611" s="291"/>
      <c r="N611" s="292"/>
      <c r="O611" s="292"/>
      <c r="P611" s="293"/>
      <c r="R611" s="39">
        <v>28</v>
      </c>
      <c r="S611" s="291"/>
      <c r="T611" s="292"/>
      <c r="U611" s="292"/>
      <c r="V611" s="293"/>
      <c r="X611" s="39">
        <v>39</v>
      </c>
      <c r="Y611" s="291"/>
      <c r="Z611" s="292"/>
      <c r="AA611" s="292"/>
      <c r="AB611" s="293"/>
    </row>
    <row r="612" spans="1:28" s="203" customFormat="1" x14ac:dyDescent="0.2">
      <c r="A612" s="39">
        <v>7</v>
      </c>
      <c r="B612" s="291"/>
      <c r="C612" s="292"/>
      <c r="D612" s="292"/>
      <c r="E612" s="293"/>
      <c r="L612" s="39">
        <v>18</v>
      </c>
      <c r="M612" s="291"/>
      <c r="N612" s="292"/>
      <c r="O612" s="292"/>
      <c r="P612" s="293"/>
      <c r="R612" s="39">
        <v>29</v>
      </c>
      <c r="S612" s="291"/>
      <c r="T612" s="292"/>
      <c r="U612" s="292"/>
      <c r="V612" s="293"/>
      <c r="X612" s="39">
        <v>40</v>
      </c>
      <c r="Y612" s="291"/>
      <c r="Z612" s="292"/>
      <c r="AA612" s="292"/>
      <c r="AB612" s="293"/>
    </row>
    <row r="613" spans="1:28" s="203" customFormat="1" x14ac:dyDescent="0.2">
      <c r="A613" s="39">
        <v>8</v>
      </c>
      <c r="B613" s="291"/>
      <c r="C613" s="292"/>
      <c r="D613" s="292"/>
      <c r="E613" s="293"/>
      <c r="L613" s="39">
        <v>19</v>
      </c>
      <c r="M613" s="291"/>
      <c r="N613" s="292"/>
      <c r="O613" s="292"/>
      <c r="P613" s="293"/>
      <c r="R613" s="39">
        <v>30</v>
      </c>
      <c r="S613" s="291"/>
      <c r="T613" s="292"/>
      <c r="U613" s="292"/>
      <c r="V613" s="293"/>
      <c r="X613" s="39">
        <v>41</v>
      </c>
      <c r="Y613" s="291"/>
      <c r="Z613" s="292"/>
      <c r="AA613" s="292"/>
      <c r="AB613" s="293"/>
    </row>
    <row r="614" spans="1:28" s="203" customFormat="1" x14ac:dyDescent="0.2">
      <c r="A614" s="39">
        <v>9</v>
      </c>
      <c r="B614" s="291"/>
      <c r="C614" s="292"/>
      <c r="D614" s="292"/>
      <c r="E614" s="293"/>
      <c r="L614" s="39">
        <v>20</v>
      </c>
      <c r="M614" s="291"/>
      <c r="N614" s="292"/>
      <c r="O614" s="292"/>
      <c r="P614" s="293"/>
      <c r="R614" s="39">
        <v>31</v>
      </c>
      <c r="S614" s="291"/>
      <c r="T614" s="292"/>
      <c r="U614" s="292"/>
      <c r="V614" s="293"/>
      <c r="X614" s="39">
        <v>42</v>
      </c>
      <c r="Y614" s="291"/>
      <c r="Z614" s="292"/>
      <c r="AA614" s="292"/>
      <c r="AB614" s="293"/>
    </row>
    <row r="615" spans="1:28" s="203" customFormat="1" x14ac:dyDescent="0.2">
      <c r="A615" s="39">
        <v>10</v>
      </c>
      <c r="B615" s="291"/>
      <c r="C615" s="292"/>
      <c r="D615" s="292"/>
      <c r="E615" s="293"/>
      <c r="L615" s="39">
        <v>21</v>
      </c>
      <c r="M615" s="291"/>
      <c r="N615" s="292"/>
      <c r="O615" s="292"/>
      <c r="P615" s="293"/>
      <c r="R615" s="39">
        <v>32</v>
      </c>
      <c r="S615" s="291"/>
      <c r="T615" s="292"/>
      <c r="U615" s="292"/>
      <c r="V615" s="293"/>
      <c r="X615" s="39">
        <v>43</v>
      </c>
      <c r="Y615" s="291"/>
      <c r="Z615" s="292"/>
      <c r="AA615" s="292"/>
      <c r="AB615" s="293"/>
    </row>
    <row r="616" spans="1:28" s="203" customFormat="1" ht="13.5" thickBot="1" x14ac:dyDescent="0.25">
      <c r="A616" s="39">
        <v>11</v>
      </c>
      <c r="B616" s="291"/>
      <c r="C616" s="292"/>
      <c r="D616" s="292"/>
      <c r="E616" s="293"/>
      <c r="L616" s="39">
        <v>22</v>
      </c>
      <c r="M616" s="291"/>
      <c r="N616" s="292"/>
      <c r="O616" s="292"/>
      <c r="P616" s="293"/>
      <c r="R616" s="39">
        <v>33</v>
      </c>
      <c r="S616" s="291"/>
      <c r="T616" s="292"/>
      <c r="U616" s="292"/>
      <c r="V616" s="293"/>
      <c r="X616" s="40"/>
      <c r="Y616" s="42" t="s">
        <v>5</v>
      </c>
      <c r="Z616" s="43"/>
      <c r="AA616" s="43"/>
      <c r="AB616" s="315">
        <f>SUM(E606:E616)+SUM(P606:P616)+SUM(AB606:AB615)+SUM(V606:V616)</f>
        <v>0</v>
      </c>
    </row>
    <row r="617" spans="1:28" s="203" customFormat="1" x14ac:dyDescent="0.2">
      <c r="B617" s="208"/>
      <c r="C617" s="209"/>
      <c r="D617" s="209"/>
      <c r="E617" s="204"/>
      <c r="M617" s="208"/>
      <c r="N617" s="209"/>
      <c r="O617" s="209"/>
      <c r="P617" s="204"/>
      <c r="S617" s="208"/>
      <c r="T617" s="209"/>
      <c r="U617" s="209"/>
      <c r="V617" s="204"/>
      <c r="Y617" s="208"/>
      <c r="Z617" s="209"/>
      <c r="AA617" s="209"/>
      <c r="AB617" s="204"/>
    </row>
    <row r="618" spans="1:28" s="203" customFormat="1" x14ac:dyDescent="0.2">
      <c r="B618" s="208"/>
      <c r="C618" s="209"/>
      <c r="D618" s="209"/>
      <c r="E618" s="204"/>
      <c r="M618" s="208"/>
      <c r="N618" s="209"/>
      <c r="O618" s="209"/>
      <c r="P618" s="204"/>
      <c r="S618" s="208"/>
      <c r="T618" s="209"/>
      <c r="U618" s="209"/>
      <c r="V618" s="204"/>
      <c r="Y618" s="208"/>
      <c r="Z618" s="209"/>
      <c r="AA618" s="209"/>
      <c r="AB618" s="204"/>
    </row>
    <row r="619" spans="1:28" s="203" customFormat="1" x14ac:dyDescent="0.2">
      <c r="B619" s="208"/>
      <c r="C619" s="209"/>
      <c r="D619" s="209"/>
      <c r="E619" s="204"/>
      <c r="M619" s="208"/>
      <c r="N619" s="209"/>
      <c r="O619" s="209"/>
      <c r="P619" s="204"/>
      <c r="S619" s="208"/>
      <c r="T619" s="209"/>
      <c r="U619" s="209"/>
      <c r="V619" s="204"/>
      <c r="Y619" s="208"/>
      <c r="Z619" s="209"/>
      <c r="AA619" s="209"/>
      <c r="AB619" s="204"/>
    </row>
    <row r="620" spans="1:28" s="203" customFormat="1" x14ac:dyDescent="0.2">
      <c r="B620" s="208"/>
      <c r="C620" s="209"/>
      <c r="D620" s="209"/>
      <c r="E620" s="204"/>
      <c r="M620" s="208"/>
      <c r="N620" s="209"/>
      <c r="O620" s="209"/>
      <c r="P620" s="204"/>
      <c r="S620" s="208"/>
      <c r="T620" s="209"/>
      <c r="U620" s="209"/>
      <c r="V620" s="204"/>
      <c r="Y620" s="208"/>
      <c r="Z620" s="209"/>
      <c r="AA620" s="209"/>
      <c r="AB620" s="204"/>
    </row>
    <row r="621" spans="1:28" s="203" customFormat="1" x14ac:dyDescent="0.2">
      <c r="B621" s="208"/>
      <c r="C621" s="209"/>
      <c r="D621" s="209"/>
      <c r="E621" s="204"/>
      <c r="M621" s="208"/>
      <c r="N621" s="209"/>
      <c r="O621" s="209"/>
      <c r="P621" s="204"/>
      <c r="S621" s="208"/>
      <c r="T621" s="209"/>
      <c r="U621" s="209"/>
      <c r="V621" s="204"/>
      <c r="Y621" s="208"/>
      <c r="Z621" s="209"/>
      <c r="AA621" s="209"/>
      <c r="AB621" s="204"/>
    </row>
    <row r="622" spans="1:28" s="203" customFormat="1" x14ac:dyDescent="0.2">
      <c r="B622" s="208"/>
      <c r="C622" s="209"/>
      <c r="D622" s="209"/>
      <c r="E622" s="204"/>
      <c r="M622" s="208"/>
      <c r="N622" s="209"/>
      <c r="O622" s="209"/>
      <c r="P622" s="204"/>
      <c r="S622" s="208"/>
      <c r="T622" s="209"/>
      <c r="U622" s="209"/>
      <c r="V622" s="204"/>
      <c r="Y622" s="208"/>
      <c r="Z622" s="209"/>
      <c r="AA622" s="209"/>
      <c r="AB622" s="204"/>
    </row>
    <row r="623" spans="1:28" s="203" customFormat="1" ht="13.5" thickBot="1" x14ac:dyDescent="0.25">
      <c r="B623" s="208"/>
      <c r="C623" s="209"/>
      <c r="D623" s="209"/>
      <c r="E623" s="204"/>
      <c r="M623" s="208"/>
      <c r="N623" s="209"/>
      <c r="O623" s="209"/>
      <c r="P623" s="204"/>
      <c r="S623" s="208"/>
      <c r="T623" s="209"/>
      <c r="U623" s="209"/>
      <c r="V623" s="204"/>
      <c r="Y623" s="208"/>
      <c r="Z623" s="209"/>
      <c r="AA623" s="209"/>
      <c r="AB623" s="204"/>
    </row>
    <row r="624" spans="1:28" s="203" customFormat="1" ht="12.75" customHeight="1" x14ac:dyDescent="0.2">
      <c r="A624" s="33">
        <v>29</v>
      </c>
      <c r="B624" s="34"/>
      <c r="C624" s="458" t="s">
        <v>181</v>
      </c>
      <c r="D624" s="458" t="s">
        <v>41</v>
      </c>
      <c r="E624" s="460" t="s">
        <v>21</v>
      </c>
      <c r="L624" s="33">
        <v>29</v>
      </c>
      <c r="M624" s="34"/>
      <c r="N624" s="458" t="s">
        <v>181</v>
      </c>
      <c r="O624" s="458" t="s">
        <v>41</v>
      </c>
      <c r="P624" s="460" t="s">
        <v>21</v>
      </c>
      <c r="R624" s="33">
        <v>29</v>
      </c>
      <c r="S624" s="34"/>
      <c r="T624" s="458" t="s">
        <v>181</v>
      </c>
      <c r="U624" s="458" t="s">
        <v>41</v>
      </c>
      <c r="V624" s="460" t="s">
        <v>21</v>
      </c>
      <c r="X624" s="33">
        <v>29</v>
      </c>
      <c r="Y624" s="34"/>
      <c r="Z624" s="458" t="s">
        <v>181</v>
      </c>
      <c r="AA624" s="458" t="s">
        <v>41</v>
      </c>
      <c r="AB624" s="460" t="s">
        <v>21</v>
      </c>
    </row>
    <row r="625" spans="1:28" s="203" customFormat="1" ht="51" x14ac:dyDescent="0.2">
      <c r="A625" s="35" t="s">
        <v>9</v>
      </c>
      <c r="B625" s="64" t="str">
        <f>+" אסמכתא " &amp; B31 &amp;"         חזרה לטבלה "</f>
        <v xml:space="preserve"> אסמכתא          חזרה לטבלה </v>
      </c>
      <c r="C625" s="459"/>
      <c r="D625" s="459"/>
      <c r="E625" s="461"/>
      <c r="L625" s="35" t="s">
        <v>27</v>
      </c>
      <c r="M625" s="64" t="str">
        <f>+" אסמכתא " &amp; B31 &amp;"         חזרה לטבלה "</f>
        <v xml:space="preserve"> אסמכתא          חזרה לטבלה </v>
      </c>
      <c r="N625" s="459"/>
      <c r="O625" s="459"/>
      <c r="P625" s="461"/>
      <c r="R625" s="35" t="s">
        <v>27</v>
      </c>
      <c r="S625" s="64" t="str">
        <f>+" אסמכתא " &amp; B31 &amp;"         חזרה לטבלה "</f>
        <v xml:space="preserve"> אסמכתא          חזרה לטבלה </v>
      </c>
      <c r="T625" s="459"/>
      <c r="U625" s="459"/>
      <c r="V625" s="461"/>
      <c r="X625" s="35" t="s">
        <v>27</v>
      </c>
      <c r="Y625" s="64" t="str">
        <f>+" אסמכתא " &amp; B31 &amp;"         חזרה לטבלה "</f>
        <v xml:space="preserve"> אסמכתא          חזרה לטבלה </v>
      </c>
      <c r="Z625" s="459"/>
      <c r="AA625" s="459"/>
      <c r="AB625" s="461"/>
    </row>
    <row r="626" spans="1:28" s="203" customFormat="1" x14ac:dyDescent="0.2">
      <c r="A626" s="39">
        <v>1</v>
      </c>
      <c r="B626" s="291"/>
      <c r="C626" s="292"/>
      <c r="D626" s="292"/>
      <c r="E626" s="293"/>
      <c r="L626" s="39">
        <v>12</v>
      </c>
      <c r="M626" s="291"/>
      <c r="N626" s="292"/>
      <c r="O626" s="292"/>
      <c r="P626" s="293"/>
      <c r="R626" s="39">
        <v>23</v>
      </c>
      <c r="S626" s="291"/>
      <c r="T626" s="292"/>
      <c r="U626" s="292"/>
      <c r="V626" s="293"/>
      <c r="X626" s="39">
        <v>34</v>
      </c>
      <c r="Y626" s="291"/>
      <c r="Z626" s="292"/>
      <c r="AA626" s="292"/>
      <c r="AB626" s="293"/>
    </row>
    <row r="627" spans="1:28" s="203" customFormat="1" x14ac:dyDescent="0.2">
      <c r="A627" s="39">
        <v>2</v>
      </c>
      <c r="B627" s="291"/>
      <c r="C627" s="292"/>
      <c r="D627" s="292"/>
      <c r="E627" s="293"/>
      <c r="L627" s="39">
        <v>13</v>
      </c>
      <c r="M627" s="291"/>
      <c r="N627" s="292"/>
      <c r="O627" s="292"/>
      <c r="P627" s="293"/>
      <c r="R627" s="39">
        <v>24</v>
      </c>
      <c r="S627" s="291"/>
      <c r="T627" s="292"/>
      <c r="U627" s="292"/>
      <c r="V627" s="293"/>
      <c r="X627" s="39">
        <v>35</v>
      </c>
      <c r="Y627" s="291"/>
      <c r="Z627" s="292"/>
      <c r="AA627" s="292"/>
      <c r="AB627" s="293"/>
    </row>
    <row r="628" spans="1:28" s="203" customFormat="1" x14ac:dyDescent="0.2">
      <c r="A628" s="39">
        <v>3</v>
      </c>
      <c r="B628" s="291"/>
      <c r="C628" s="292"/>
      <c r="D628" s="292"/>
      <c r="E628" s="293"/>
      <c r="L628" s="39">
        <v>14</v>
      </c>
      <c r="M628" s="291"/>
      <c r="N628" s="292"/>
      <c r="O628" s="292"/>
      <c r="P628" s="293"/>
      <c r="R628" s="39">
        <v>25</v>
      </c>
      <c r="S628" s="291"/>
      <c r="T628" s="292"/>
      <c r="U628" s="292"/>
      <c r="V628" s="293"/>
      <c r="X628" s="39">
        <v>36</v>
      </c>
      <c r="Y628" s="291"/>
      <c r="Z628" s="292"/>
      <c r="AA628" s="292"/>
      <c r="AB628" s="293"/>
    </row>
    <row r="629" spans="1:28" s="203" customFormat="1" x14ac:dyDescent="0.2">
      <c r="A629" s="39">
        <v>4</v>
      </c>
      <c r="B629" s="291"/>
      <c r="C629" s="292"/>
      <c r="D629" s="292"/>
      <c r="E629" s="293"/>
      <c r="L629" s="39">
        <v>15</v>
      </c>
      <c r="M629" s="291"/>
      <c r="N629" s="292"/>
      <c r="O629" s="292"/>
      <c r="P629" s="293"/>
      <c r="R629" s="39">
        <v>26</v>
      </c>
      <c r="S629" s="291"/>
      <c r="T629" s="292"/>
      <c r="U629" s="292"/>
      <c r="V629" s="293"/>
      <c r="X629" s="39">
        <v>37</v>
      </c>
      <c r="Y629" s="291"/>
      <c r="Z629" s="292"/>
      <c r="AA629" s="292"/>
      <c r="AB629" s="293"/>
    </row>
    <row r="630" spans="1:28" s="203" customFormat="1" x14ac:dyDescent="0.2">
      <c r="A630" s="39">
        <v>5</v>
      </c>
      <c r="B630" s="291"/>
      <c r="C630" s="292"/>
      <c r="D630" s="292"/>
      <c r="E630" s="293"/>
      <c r="L630" s="39">
        <v>16</v>
      </c>
      <c r="M630" s="291"/>
      <c r="N630" s="292"/>
      <c r="O630" s="292"/>
      <c r="P630" s="293"/>
      <c r="R630" s="39">
        <v>27</v>
      </c>
      <c r="S630" s="291"/>
      <c r="T630" s="292"/>
      <c r="U630" s="292"/>
      <c r="V630" s="293"/>
      <c r="X630" s="39">
        <v>38</v>
      </c>
      <c r="Y630" s="291"/>
      <c r="Z630" s="292"/>
      <c r="AA630" s="292"/>
      <c r="AB630" s="293"/>
    </row>
    <row r="631" spans="1:28" s="203" customFormat="1" x14ac:dyDescent="0.2">
      <c r="A631" s="39">
        <v>6</v>
      </c>
      <c r="B631" s="291"/>
      <c r="C631" s="292"/>
      <c r="D631" s="292"/>
      <c r="E631" s="293"/>
      <c r="L631" s="39">
        <v>17</v>
      </c>
      <c r="M631" s="291"/>
      <c r="N631" s="292"/>
      <c r="O631" s="292"/>
      <c r="P631" s="293"/>
      <c r="R631" s="39">
        <v>28</v>
      </c>
      <c r="S631" s="291"/>
      <c r="T631" s="292"/>
      <c r="U631" s="292"/>
      <c r="V631" s="293"/>
      <c r="X631" s="39">
        <v>39</v>
      </c>
      <c r="Y631" s="291"/>
      <c r="Z631" s="292"/>
      <c r="AA631" s="292"/>
      <c r="AB631" s="293"/>
    </row>
    <row r="632" spans="1:28" s="203" customFormat="1" x14ac:dyDescent="0.2">
      <c r="A632" s="39">
        <v>7</v>
      </c>
      <c r="B632" s="291"/>
      <c r="C632" s="292"/>
      <c r="D632" s="292"/>
      <c r="E632" s="293"/>
      <c r="L632" s="39">
        <v>18</v>
      </c>
      <c r="M632" s="291"/>
      <c r="N632" s="292"/>
      <c r="O632" s="292"/>
      <c r="P632" s="293"/>
      <c r="R632" s="39">
        <v>29</v>
      </c>
      <c r="S632" s="291"/>
      <c r="T632" s="292"/>
      <c r="U632" s="292"/>
      <c r="V632" s="293"/>
      <c r="X632" s="39">
        <v>40</v>
      </c>
      <c r="Y632" s="291"/>
      <c r="Z632" s="292"/>
      <c r="AA632" s="292"/>
      <c r="AB632" s="293"/>
    </row>
    <row r="633" spans="1:28" s="203" customFormat="1" x14ac:dyDescent="0.2">
      <c r="A633" s="39">
        <v>8</v>
      </c>
      <c r="B633" s="291"/>
      <c r="C633" s="292"/>
      <c r="D633" s="292"/>
      <c r="E633" s="293"/>
      <c r="L633" s="39">
        <v>19</v>
      </c>
      <c r="M633" s="291"/>
      <c r="N633" s="292"/>
      <c r="O633" s="292"/>
      <c r="P633" s="293"/>
      <c r="R633" s="39">
        <v>30</v>
      </c>
      <c r="S633" s="291"/>
      <c r="T633" s="292"/>
      <c r="U633" s="292"/>
      <c r="V633" s="293"/>
      <c r="X633" s="39">
        <v>41</v>
      </c>
      <c r="Y633" s="291"/>
      <c r="Z633" s="292"/>
      <c r="AA633" s="292"/>
      <c r="AB633" s="293"/>
    </row>
    <row r="634" spans="1:28" s="203" customFormat="1" x14ac:dyDescent="0.2">
      <c r="A634" s="39">
        <v>9</v>
      </c>
      <c r="B634" s="291"/>
      <c r="C634" s="292"/>
      <c r="D634" s="292"/>
      <c r="E634" s="293"/>
      <c r="L634" s="39">
        <v>20</v>
      </c>
      <c r="M634" s="291"/>
      <c r="N634" s="292"/>
      <c r="O634" s="292"/>
      <c r="P634" s="293"/>
      <c r="R634" s="39">
        <v>31</v>
      </c>
      <c r="S634" s="291"/>
      <c r="T634" s="292"/>
      <c r="U634" s="292"/>
      <c r="V634" s="293"/>
      <c r="X634" s="39">
        <v>42</v>
      </c>
      <c r="Y634" s="291"/>
      <c r="Z634" s="292"/>
      <c r="AA634" s="292"/>
      <c r="AB634" s="293"/>
    </row>
    <row r="635" spans="1:28" s="203" customFormat="1" x14ac:dyDescent="0.2">
      <c r="A635" s="39">
        <v>10</v>
      </c>
      <c r="B635" s="291"/>
      <c r="C635" s="292"/>
      <c r="D635" s="292"/>
      <c r="E635" s="293"/>
      <c r="L635" s="39">
        <v>21</v>
      </c>
      <c r="M635" s="291"/>
      <c r="N635" s="292"/>
      <c r="O635" s="292"/>
      <c r="P635" s="293"/>
      <c r="R635" s="39">
        <v>32</v>
      </c>
      <c r="S635" s="291"/>
      <c r="T635" s="292"/>
      <c r="U635" s="292"/>
      <c r="V635" s="293"/>
      <c r="X635" s="39">
        <v>43</v>
      </c>
      <c r="Y635" s="291"/>
      <c r="Z635" s="292"/>
      <c r="AA635" s="292"/>
      <c r="AB635" s="293"/>
    </row>
    <row r="636" spans="1:28" s="203" customFormat="1" ht="13.5" thickBot="1" x14ac:dyDescent="0.25">
      <c r="A636" s="39">
        <v>11</v>
      </c>
      <c r="B636" s="291"/>
      <c r="C636" s="292"/>
      <c r="D636" s="292"/>
      <c r="E636" s="293"/>
      <c r="L636" s="39">
        <v>22</v>
      </c>
      <c r="M636" s="291"/>
      <c r="N636" s="292"/>
      <c r="O636" s="292"/>
      <c r="P636" s="293"/>
      <c r="R636" s="39">
        <v>33</v>
      </c>
      <c r="S636" s="291"/>
      <c r="T636" s="292"/>
      <c r="U636" s="292"/>
      <c r="V636" s="293"/>
      <c r="X636" s="40"/>
      <c r="Y636" s="42" t="s">
        <v>5</v>
      </c>
      <c r="Z636" s="43"/>
      <c r="AA636" s="43"/>
      <c r="AB636" s="315">
        <f>SUM(E626:E636)+SUM(P626:P636)+SUM(AB626:AB635)+SUM(V626:V636)</f>
        <v>0</v>
      </c>
    </row>
    <row r="637" spans="1:28" s="203" customFormat="1" x14ac:dyDescent="0.2">
      <c r="B637" s="208"/>
      <c r="C637" s="209"/>
      <c r="D637" s="209"/>
      <c r="E637" s="204"/>
      <c r="M637" s="208"/>
      <c r="N637" s="209"/>
      <c r="O637" s="209"/>
      <c r="P637" s="204"/>
      <c r="S637" s="208"/>
      <c r="T637" s="209"/>
      <c r="U637" s="209"/>
      <c r="V637" s="204"/>
      <c r="Y637" s="208"/>
      <c r="Z637" s="209"/>
      <c r="AA637" s="209"/>
      <c r="AB637" s="204"/>
    </row>
    <row r="638" spans="1:28" s="203" customFormat="1" x14ac:dyDescent="0.2">
      <c r="B638" s="208"/>
      <c r="C638" s="209"/>
      <c r="D638" s="209"/>
      <c r="E638" s="204"/>
      <c r="M638" s="208"/>
      <c r="N638" s="209"/>
      <c r="O638" s="209"/>
      <c r="P638" s="204"/>
      <c r="S638" s="208"/>
      <c r="T638" s="209"/>
      <c r="U638" s="209"/>
      <c r="V638" s="204"/>
      <c r="Y638" s="208"/>
      <c r="Z638" s="209"/>
      <c r="AA638" s="209"/>
      <c r="AB638" s="204"/>
    </row>
    <row r="639" spans="1:28" s="203" customFormat="1" x14ac:dyDescent="0.2">
      <c r="B639" s="208"/>
      <c r="C639" s="209"/>
      <c r="D639" s="209"/>
      <c r="E639" s="204"/>
      <c r="M639" s="208"/>
      <c r="N639" s="209"/>
      <c r="O639" s="209"/>
      <c r="P639" s="204"/>
      <c r="S639" s="208"/>
      <c r="T639" s="209"/>
      <c r="U639" s="209"/>
      <c r="V639" s="204"/>
      <c r="Y639" s="208"/>
      <c r="Z639" s="209"/>
      <c r="AA639" s="209"/>
      <c r="AB639" s="204"/>
    </row>
    <row r="640" spans="1:28" s="203" customFormat="1" x14ac:dyDescent="0.2">
      <c r="B640" s="208"/>
      <c r="C640" s="209"/>
      <c r="D640" s="209"/>
      <c r="E640" s="204"/>
      <c r="M640" s="208"/>
      <c r="N640" s="209"/>
      <c r="O640" s="209"/>
      <c r="P640" s="204"/>
      <c r="S640" s="208"/>
      <c r="T640" s="209"/>
      <c r="U640" s="209"/>
      <c r="V640" s="204"/>
      <c r="Y640" s="208"/>
      <c r="Z640" s="209"/>
      <c r="AA640" s="209"/>
      <c r="AB640" s="204"/>
    </row>
    <row r="641" spans="1:28" s="203" customFormat="1" x14ac:dyDescent="0.2">
      <c r="B641" s="208"/>
      <c r="C641" s="209"/>
      <c r="D641" s="209"/>
      <c r="E641" s="204"/>
      <c r="M641" s="208"/>
      <c r="N641" s="209"/>
      <c r="O641" s="209"/>
      <c r="P641" s="204"/>
      <c r="S641" s="208"/>
      <c r="T641" s="209"/>
      <c r="U641" s="209"/>
      <c r="V641" s="204"/>
      <c r="Y641" s="208"/>
      <c r="Z641" s="209"/>
      <c r="AA641" s="209"/>
      <c r="AB641" s="204"/>
    </row>
    <row r="642" spans="1:28" s="203" customFormat="1" x14ac:dyDescent="0.2">
      <c r="B642" s="208"/>
      <c r="C642" s="209"/>
      <c r="D642" s="209"/>
      <c r="E642" s="204"/>
      <c r="M642" s="208"/>
      <c r="N642" s="209"/>
      <c r="O642" s="209"/>
      <c r="P642" s="204"/>
      <c r="S642" s="208"/>
      <c r="T642" s="209"/>
      <c r="U642" s="209"/>
      <c r="V642" s="204"/>
      <c r="Y642" s="208"/>
      <c r="Z642" s="209"/>
      <c r="AA642" s="209"/>
    </row>
    <row r="643" spans="1:28" s="203" customFormat="1" ht="13.5" thickBot="1" x14ac:dyDescent="0.25">
      <c r="B643" s="208"/>
      <c r="C643" s="209"/>
      <c r="D643" s="209"/>
      <c r="E643" s="204"/>
      <c r="M643" s="208"/>
      <c r="N643" s="209"/>
      <c r="O643" s="209"/>
      <c r="P643" s="204"/>
      <c r="S643" s="208"/>
      <c r="T643" s="209"/>
      <c r="U643" s="209"/>
      <c r="V643" s="204"/>
      <c r="Y643" s="208"/>
      <c r="Z643" s="209"/>
      <c r="AA643" s="209"/>
      <c r="AB643" s="204"/>
    </row>
    <row r="644" spans="1:28" s="203" customFormat="1" ht="12.75" customHeight="1" x14ac:dyDescent="0.2">
      <c r="A644" s="33">
        <v>30</v>
      </c>
      <c r="B644" s="34"/>
      <c r="C644" s="458" t="s">
        <v>181</v>
      </c>
      <c r="D644" s="458" t="s">
        <v>41</v>
      </c>
      <c r="E644" s="460" t="s">
        <v>21</v>
      </c>
      <c r="L644" s="33">
        <v>30</v>
      </c>
      <c r="M644" s="34"/>
      <c r="N644" s="458" t="s">
        <v>181</v>
      </c>
      <c r="O644" s="458" t="s">
        <v>41</v>
      </c>
      <c r="P644" s="460" t="s">
        <v>21</v>
      </c>
      <c r="R644" s="33">
        <v>30</v>
      </c>
      <c r="S644" s="34"/>
      <c r="T644" s="458" t="s">
        <v>181</v>
      </c>
      <c r="U644" s="458" t="s">
        <v>41</v>
      </c>
      <c r="V644" s="460" t="s">
        <v>21</v>
      </c>
      <c r="X644" s="33">
        <v>30</v>
      </c>
      <c r="Y644" s="34"/>
      <c r="Z644" s="458" t="s">
        <v>181</v>
      </c>
      <c r="AA644" s="458" t="s">
        <v>41</v>
      </c>
      <c r="AB644" s="460" t="s">
        <v>21</v>
      </c>
    </row>
    <row r="645" spans="1:28" s="203" customFormat="1" ht="51" x14ac:dyDescent="0.2">
      <c r="A645" s="35" t="s">
        <v>9</v>
      </c>
      <c r="B645" s="64" t="str">
        <f>+" אסמכתא " &amp; B32 &amp;"         חזרה לטבלה "</f>
        <v xml:space="preserve"> אסמכתא          חזרה לטבלה </v>
      </c>
      <c r="C645" s="459"/>
      <c r="D645" s="459"/>
      <c r="E645" s="461"/>
      <c r="L645" s="35" t="s">
        <v>27</v>
      </c>
      <c r="M645" s="64" t="str">
        <f>+" אסמכתא " &amp; B32 &amp;"         חזרה לטבלה "</f>
        <v xml:space="preserve"> אסמכתא          חזרה לטבלה </v>
      </c>
      <c r="N645" s="459"/>
      <c r="O645" s="459"/>
      <c r="P645" s="461"/>
      <c r="R645" s="35" t="s">
        <v>27</v>
      </c>
      <c r="S645" s="64" t="str">
        <f>+" אסמכתא " &amp; B32 &amp;"         חזרה לטבלה "</f>
        <v xml:space="preserve"> אסמכתא          חזרה לטבלה </v>
      </c>
      <c r="T645" s="459"/>
      <c r="U645" s="459"/>
      <c r="V645" s="461"/>
      <c r="X645" s="35" t="s">
        <v>27</v>
      </c>
      <c r="Y645" s="64" t="str">
        <f>+" אסמכתא " &amp; B32 &amp;"         חזרה לטבלה "</f>
        <v xml:space="preserve"> אסמכתא          חזרה לטבלה </v>
      </c>
      <c r="Z645" s="459"/>
      <c r="AA645" s="459"/>
      <c r="AB645" s="461"/>
    </row>
    <row r="646" spans="1:28" s="203" customFormat="1" x14ac:dyDescent="0.2">
      <c r="A646" s="39">
        <v>1</v>
      </c>
      <c r="B646" s="291"/>
      <c r="C646" s="292"/>
      <c r="D646" s="292"/>
      <c r="E646" s="293"/>
      <c r="L646" s="39">
        <v>12</v>
      </c>
      <c r="M646" s="291"/>
      <c r="N646" s="292"/>
      <c r="O646" s="292"/>
      <c r="P646" s="293"/>
      <c r="R646" s="39">
        <v>23</v>
      </c>
      <c r="S646" s="291"/>
      <c r="T646" s="292"/>
      <c r="U646" s="292"/>
      <c r="V646" s="293"/>
      <c r="X646" s="39">
        <v>34</v>
      </c>
      <c r="Y646" s="291"/>
      <c r="Z646" s="292"/>
      <c r="AA646" s="292"/>
      <c r="AB646" s="293"/>
    </row>
    <row r="647" spans="1:28" s="203" customFormat="1" x14ac:dyDescent="0.2">
      <c r="A647" s="39">
        <v>2</v>
      </c>
      <c r="B647" s="291"/>
      <c r="C647" s="292"/>
      <c r="D647" s="292"/>
      <c r="E647" s="293"/>
      <c r="L647" s="39">
        <v>13</v>
      </c>
      <c r="M647" s="291"/>
      <c r="N647" s="292"/>
      <c r="O647" s="292"/>
      <c r="P647" s="293"/>
      <c r="R647" s="39">
        <v>24</v>
      </c>
      <c r="S647" s="291"/>
      <c r="T647" s="292"/>
      <c r="U647" s="292"/>
      <c r="V647" s="293"/>
      <c r="X647" s="39">
        <v>35</v>
      </c>
      <c r="Y647" s="291"/>
      <c r="Z647" s="292"/>
      <c r="AA647" s="292"/>
      <c r="AB647" s="293"/>
    </row>
    <row r="648" spans="1:28" s="203" customFormat="1" x14ac:dyDescent="0.2">
      <c r="A648" s="39">
        <v>3</v>
      </c>
      <c r="B648" s="291"/>
      <c r="C648" s="292"/>
      <c r="D648" s="292"/>
      <c r="E648" s="293"/>
      <c r="L648" s="39">
        <v>14</v>
      </c>
      <c r="M648" s="291"/>
      <c r="N648" s="292"/>
      <c r="O648" s="292"/>
      <c r="P648" s="293"/>
      <c r="R648" s="39">
        <v>25</v>
      </c>
      <c r="S648" s="291"/>
      <c r="T648" s="292"/>
      <c r="U648" s="292"/>
      <c r="V648" s="293"/>
      <c r="X648" s="39">
        <v>36</v>
      </c>
      <c r="Y648" s="291"/>
      <c r="Z648" s="292"/>
      <c r="AA648" s="292"/>
      <c r="AB648" s="293"/>
    </row>
    <row r="649" spans="1:28" s="203" customFormat="1" x14ac:dyDescent="0.2">
      <c r="A649" s="39">
        <v>4</v>
      </c>
      <c r="B649" s="291"/>
      <c r="C649" s="292"/>
      <c r="D649" s="292"/>
      <c r="E649" s="293"/>
      <c r="L649" s="39">
        <v>15</v>
      </c>
      <c r="M649" s="291"/>
      <c r="N649" s="292"/>
      <c r="O649" s="292"/>
      <c r="P649" s="293"/>
      <c r="R649" s="39">
        <v>26</v>
      </c>
      <c r="S649" s="291"/>
      <c r="T649" s="292"/>
      <c r="U649" s="292"/>
      <c r="V649" s="293"/>
      <c r="X649" s="39">
        <v>37</v>
      </c>
      <c r="Y649" s="291"/>
      <c r="Z649" s="292"/>
      <c r="AA649" s="292"/>
      <c r="AB649" s="293"/>
    </row>
    <row r="650" spans="1:28" s="203" customFormat="1" x14ac:dyDescent="0.2">
      <c r="A650" s="39">
        <v>5</v>
      </c>
      <c r="B650" s="291"/>
      <c r="C650" s="292"/>
      <c r="D650" s="292"/>
      <c r="E650" s="293"/>
      <c r="L650" s="39">
        <v>16</v>
      </c>
      <c r="M650" s="291"/>
      <c r="N650" s="292"/>
      <c r="O650" s="292"/>
      <c r="P650" s="293"/>
      <c r="R650" s="39">
        <v>27</v>
      </c>
      <c r="S650" s="291"/>
      <c r="T650" s="292"/>
      <c r="U650" s="292"/>
      <c r="V650" s="293"/>
      <c r="X650" s="39">
        <v>38</v>
      </c>
      <c r="Y650" s="291"/>
      <c r="Z650" s="292"/>
      <c r="AA650" s="292"/>
      <c r="AB650" s="293"/>
    </row>
    <row r="651" spans="1:28" s="203" customFormat="1" x14ac:dyDescent="0.2">
      <c r="A651" s="39">
        <v>6</v>
      </c>
      <c r="B651" s="291"/>
      <c r="C651" s="292"/>
      <c r="D651" s="292"/>
      <c r="E651" s="293"/>
      <c r="L651" s="39">
        <v>17</v>
      </c>
      <c r="M651" s="291"/>
      <c r="N651" s="292"/>
      <c r="O651" s="292"/>
      <c r="P651" s="293"/>
      <c r="R651" s="39">
        <v>28</v>
      </c>
      <c r="S651" s="291"/>
      <c r="T651" s="292"/>
      <c r="U651" s="292"/>
      <c r="V651" s="293"/>
      <c r="X651" s="39">
        <v>39</v>
      </c>
      <c r="Y651" s="291"/>
      <c r="Z651" s="292"/>
      <c r="AA651" s="292"/>
      <c r="AB651" s="293"/>
    </row>
    <row r="652" spans="1:28" s="203" customFormat="1" x14ac:dyDescent="0.2">
      <c r="A652" s="39">
        <v>7</v>
      </c>
      <c r="B652" s="291"/>
      <c r="C652" s="292"/>
      <c r="D652" s="292"/>
      <c r="E652" s="293"/>
      <c r="L652" s="39">
        <v>18</v>
      </c>
      <c r="M652" s="291"/>
      <c r="N652" s="292"/>
      <c r="O652" s="292"/>
      <c r="P652" s="293"/>
      <c r="R652" s="39">
        <v>29</v>
      </c>
      <c r="S652" s="291"/>
      <c r="T652" s="292"/>
      <c r="U652" s="292"/>
      <c r="V652" s="293"/>
      <c r="X652" s="39">
        <v>40</v>
      </c>
      <c r="Y652" s="291"/>
      <c r="Z652" s="292"/>
      <c r="AA652" s="292"/>
      <c r="AB652" s="293"/>
    </row>
    <row r="653" spans="1:28" s="203" customFormat="1" x14ac:dyDescent="0.2">
      <c r="A653" s="39">
        <v>8</v>
      </c>
      <c r="B653" s="291"/>
      <c r="C653" s="292"/>
      <c r="D653" s="292"/>
      <c r="E653" s="293"/>
      <c r="L653" s="39">
        <v>19</v>
      </c>
      <c r="M653" s="291"/>
      <c r="N653" s="292"/>
      <c r="O653" s="292"/>
      <c r="P653" s="293"/>
      <c r="R653" s="39">
        <v>30</v>
      </c>
      <c r="S653" s="291"/>
      <c r="T653" s="292"/>
      <c r="U653" s="292"/>
      <c r="V653" s="293"/>
      <c r="X653" s="39">
        <v>41</v>
      </c>
      <c r="Y653" s="291"/>
      <c r="Z653" s="292"/>
      <c r="AA653" s="292"/>
      <c r="AB653" s="293"/>
    </row>
    <row r="654" spans="1:28" s="203" customFormat="1" x14ac:dyDescent="0.2">
      <c r="A654" s="39">
        <v>9</v>
      </c>
      <c r="B654" s="291"/>
      <c r="C654" s="292"/>
      <c r="D654" s="292"/>
      <c r="E654" s="293"/>
      <c r="L654" s="39">
        <v>20</v>
      </c>
      <c r="M654" s="291"/>
      <c r="N654" s="292"/>
      <c r="O654" s="292"/>
      <c r="P654" s="293"/>
      <c r="R654" s="39">
        <v>31</v>
      </c>
      <c r="S654" s="291"/>
      <c r="T654" s="292"/>
      <c r="U654" s="292"/>
      <c r="V654" s="293"/>
      <c r="X654" s="39">
        <v>42</v>
      </c>
      <c r="Y654" s="291"/>
      <c r="Z654" s="292"/>
      <c r="AA654" s="292"/>
      <c r="AB654" s="293"/>
    </row>
    <row r="655" spans="1:28" s="203" customFormat="1" x14ac:dyDescent="0.2">
      <c r="A655" s="39">
        <v>10</v>
      </c>
      <c r="B655" s="291"/>
      <c r="C655" s="292"/>
      <c r="D655" s="292"/>
      <c r="E655" s="293"/>
      <c r="L655" s="39">
        <v>21</v>
      </c>
      <c r="M655" s="291"/>
      <c r="N655" s="292"/>
      <c r="O655" s="292"/>
      <c r="P655" s="293"/>
      <c r="R655" s="39">
        <v>32</v>
      </c>
      <c r="S655" s="291"/>
      <c r="T655" s="292"/>
      <c r="U655" s="292"/>
      <c r="V655" s="293"/>
      <c r="X655" s="39">
        <v>43</v>
      </c>
      <c r="Y655" s="291"/>
      <c r="Z655" s="292"/>
      <c r="AA655" s="292"/>
      <c r="AB655" s="293"/>
    </row>
    <row r="656" spans="1:28" s="203" customFormat="1" ht="13.5" thickBot="1" x14ac:dyDescent="0.25">
      <c r="A656" s="39">
        <v>11</v>
      </c>
      <c r="B656" s="291"/>
      <c r="C656" s="292"/>
      <c r="D656" s="292"/>
      <c r="E656" s="293"/>
      <c r="L656" s="39">
        <v>22</v>
      </c>
      <c r="M656" s="291"/>
      <c r="N656" s="292"/>
      <c r="O656" s="292"/>
      <c r="P656" s="293"/>
      <c r="R656" s="39">
        <v>33</v>
      </c>
      <c r="S656" s="291"/>
      <c r="T656" s="292"/>
      <c r="U656" s="292"/>
      <c r="V656" s="293"/>
      <c r="X656" s="40"/>
      <c r="Y656" s="42" t="s">
        <v>5</v>
      </c>
      <c r="Z656" s="43"/>
      <c r="AA656" s="43"/>
      <c r="AB656" s="315">
        <f>SUM(E646:E656)+SUM(P646:P656)+SUM(AB646:AB655)+SUM(V646:V656)</f>
        <v>0</v>
      </c>
    </row>
    <row r="657" spans="1:28" s="203" customFormat="1" x14ac:dyDescent="0.2">
      <c r="B657" s="208"/>
      <c r="C657" s="209"/>
      <c r="D657" s="209"/>
      <c r="E657" s="204"/>
      <c r="M657" s="208"/>
      <c r="N657" s="209"/>
      <c r="O657" s="209"/>
      <c r="P657" s="204"/>
      <c r="S657" s="208"/>
      <c r="T657" s="209"/>
      <c r="U657" s="209"/>
      <c r="V657" s="204"/>
      <c r="Y657" s="208"/>
      <c r="Z657" s="209"/>
      <c r="AA657" s="209"/>
      <c r="AB657" s="204"/>
    </row>
    <row r="658" spans="1:28" s="203" customFormat="1" x14ac:dyDescent="0.2">
      <c r="B658" s="208"/>
      <c r="C658" s="209"/>
      <c r="D658" s="209"/>
      <c r="E658" s="204"/>
      <c r="M658" s="208"/>
      <c r="N658" s="209"/>
      <c r="O658" s="209"/>
      <c r="P658" s="204"/>
      <c r="S658" s="208"/>
      <c r="T658" s="209"/>
      <c r="U658" s="209"/>
      <c r="V658" s="204"/>
      <c r="Y658" s="208"/>
      <c r="Z658" s="209"/>
      <c r="AA658" s="209"/>
      <c r="AB658" s="204"/>
    </row>
    <row r="659" spans="1:28" s="203" customFormat="1" x14ac:dyDescent="0.2">
      <c r="B659" s="208"/>
      <c r="C659" s="209"/>
      <c r="D659" s="209"/>
      <c r="E659" s="204"/>
      <c r="M659" s="208"/>
      <c r="N659" s="209"/>
      <c r="O659" s="209"/>
      <c r="P659" s="204"/>
      <c r="S659" s="208"/>
      <c r="T659" s="209"/>
      <c r="U659" s="209"/>
      <c r="V659" s="204"/>
      <c r="Y659" s="208"/>
      <c r="Z659" s="209"/>
      <c r="AA659" s="209"/>
      <c r="AB659" s="204"/>
    </row>
    <row r="660" spans="1:28" s="203" customFormat="1" x14ac:dyDescent="0.2">
      <c r="B660" s="208"/>
      <c r="C660" s="209"/>
      <c r="D660" s="209"/>
      <c r="E660" s="204"/>
      <c r="M660" s="208"/>
      <c r="N660" s="209"/>
      <c r="O660" s="209"/>
      <c r="P660" s="204"/>
      <c r="S660" s="208"/>
      <c r="T660" s="209"/>
      <c r="U660" s="209"/>
      <c r="V660" s="204"/>
      <c r="Y660" s="208"/>
      <c r="Z660" s="209"/>
      <c r="AA660" s="209"/>
      <c r="AB660" s="204"/>
    </row>
    <row r="661" spans="1:28" s="203" customFormat="1" x14ac:dyDescent="0.2">
      <c r="B661" s="208"/>
      <c r="C661" s="209"/>
      <c r="D661" s="209"/>
      <c r="E661" s="204"/>
      <c r="M661" s="208"/>
      <c r="N661" s="209"/>
      <c r="O661" s="209"/>
      <c r="P661" s="204"/>
      <c r="S661" s="208"/>
      <c r="T661" s="209"/>
      <c r="U661" s="209"/>
      <c r="V661" s="204"/>
      <c r="Y661" s="208"/>
      <c r="Z661" s="209"/>
      <c r="AA661" s="209"/>
      <c r="AB661" s="204"/>
    </row>
    <row r="662" spans="1:28" s="203" customFormat="1" x14ac:dyDescent="0.2">
      <c r="B662" s="208"/>
      <c r="C662" s="209"/>
      <c r="D662" s="209"/>
      <c r="E662" s="204"/>
      <c r="M662" s="208"/>
      <c r="N662" s="209"/>
      <c r="O662" s="209"/>
      <c r="P662" s="204"/>
      <c r="S662" s="208"/>
      <c r="T662" s="209"/>
      <c r="U662" s="209"/>
      <c r="V662" s="204"/>
      <c r="Y662" s="208"/>
      <c r="Z662" s="209"/>
      <c r="AA662" s="209"/>
      <c r="AB662" s="204"/>
    </row>
    <row r="663" spans="1:28" s="203" customFormat="1" ht="13.5" thickBot="1" x14ac:dyDescent="0.25">
      <c r="B663" s="208"/>
      <c r="C663" s="209"/>
      <c r="D663" s="209"/>
      <c r="E663" s="204"/>
      <c r="M663" s="208"/>
      <c r="N663" s="209"/>
      <c r="O663" s="209"/>
      <c r="P663" s="204"/>
      <c r="S663" s="208"/>
      <c r="T663" s="209"/>
      <c r="U663" s="209"/>
      <c r="V663" s="204"/>
      <c r="Y663" s="208"/>
      <c r="Z663" s="209"/>
      <c r="AA663" s="209"/>
      <c r="AB663" s="204"/>
    </row>
    <row r="664" spans="1:28" s="203" customFormat="1" ht="12.75" customHeight="1" x14ac:dyDescent="0.2">
      <c r="A664" s="33">
        <v>31</v>
      </c>
      <c r="B664" s="34"/>
      <c r="C664" s="458" t="s">
        <v>181</v>
      </c>
      <c r="D664" s="458" t="s">
        <v>41</v>
      </c>
      <c r="E664" s="460" t="s">
        <v>21</v>
      </c>
      <c r="L664" s="33">
        <v>31</v>
      </c>
      <c r="M664" s="34"/>
      <c r="N664" s="458" t="s">
        <v>181</v>
      </c>
      <c r="O664" s="458" t="s">
        <v>41</v>
      </c>
      <c r="P664" s="460" t="s">
        <v>21</v>
      </c>
      <c r="R664" s="33">
        <v>31</v>
      </c>
      <c r="S664" s="34"/>
      <c r="T664" s="458" t="s">
        <v>181</v>
      </c>
      <c r="U664" s="458" t="s">
        <v>41</v>
      </c>
      <c r="V664" s="460" t="s">
        <v>21</v>
      </c>
      <c r="X664" s="33">
        <v>31</v>
      </c>
      <c r="Y664" s="34"/>
      <c r="Z664" s="458" t="s">
        <v>181</v>
      </c>
      <c r="AA664" s="458" t="s">
        <v>41</v>
      </c>
      <c r="AB664" s="460" t="s">
        <v>21</v>
      </c>
    </row>
    <row r="665" spans="1:28" s="203" customFormat="1" ht="51" x14ac:dyDescent="0.2">
      <c r="A665" s="35" t="s">
        <v>9</v>
      </c>
      <c r="B665" s="64" t="str">
        <f>+" אסמכתא " &amp; B33 &amp;"         חזרה לטבלה "</f>
        <v xml:space="preserve"> אסמכתא          חזרה לטבלה </v>
      </c>
      <c r="C665" s="459"/>
      <c r="D665" s="459"/>
      <c r="E665" s="461"/>
      <c r="L665" s="35" t="s">
        <v>27</v>
      </c>
      <c r="M665" s="64" t="str">
        <f>+" אסמכתא " &amp; B33 &amp;"         חזרה לטבלה "</f>
        <v xml:space="preserve"> אסמכתא          חזרה לטבלה </v>
      </c>
      <c r="N665" s="459"/>
      <c r="O665" s="459"/>
      <c r="P665" s="461"/>
      <c r="R665" s="35" t="s">
        <v>27</v>
      </c>
      <c r="S665" s="64" t="str">
        <f>+" אסמכתא " &amp; B33 &amp;"         חזרה לטבלה "</f>
        <v xml:space="preserve"> אסמכתא          חזרה לטבלה </v>
      </c>
      <c r="T665" s="459"/>
      <c r="U665" s="459"/>
      <c r="V665" s="461"/>
      <c r="X665" s="35" t="s">
        <v>27</v>
      </c>
      <c r="Y665" s="64" t="str">
        <f>+" אסמכתא " &amp; B33 &amp;"         חזרה לטבלה "</f>
        <v xml:space="preserve"> אסמכתא          חזרה לטבלה </v>
      </c>
      <c r="Z665" s="459"/>
      <c r="AA665" s="459"/>
      <c r="AB665" s="461"/>
    </row>
    <row r="666" spans="1:28" s="203" customFormat="1" x14ac:dyDescent="0.2">
      <c r="A666" s="39">
        <v>1</v>
      </c>
      <c r="B666" s="291"/>
      <c r="C666" s="292"/>
      <c r="D666" s="292"/>
      <c r="E666" s="293"/>
      <c r="L666" s="39">
        <v>12</v>
      </c>
      <c r="M666" s="291"/>
      <c r="N666" s="292"/>
      <c r="O666" s="292"/>
      <c r="P666" s="293"/>
      <c r="R666" s="39">
        <v>23</v>
      </c>
      <c r="S666" s="291"/>
      <c r="T666" s="292"/>
      <c r="U666" s="292"/>
      <c r="V666" s="293"/>
      <c r="X666" s="39">
        <v>34</v>
      </c>
      <c r="Y666" s="291"/>
      <c r="Z666" s="292"/>
      <c r="AA666" s="292"/>
      <c r="AB666" s="293"/>
    </row>
    <row r="667" spans="1:28" s="203" customFormat="1" x14ac:dyDescent="0.2">
      <c r="A667" s="39">
        <v>2</v>
      </c>
      <c r="B667" s="291"/>
      <c r="C667" s="292"/>
      <c r="D667" s="292"/>
      <c r="E667" s="293"/>
      <c r="L667" s="39">
        <v>13</v>
      </c>
      <c r="M667" s="291"/>
      <c r="N667" s="292"/>
      <c r="O667" s="292"/>
      <c r="P667" s="293"/>
      <c r="R667" s="39">
        <v>24</v>
      </c>
      <c r="S667" s="291"/>
      <c r="T667" s="292"/>
      <c r="U667" s="292"/>
      <c r="V667" s="293"/>
      <c r="X667" s="39">
        <v>35</v>
      </c>
      <c r="Y667" s="291"/>
      <c r="Z667" s="292"/>
      <c r="AA667" s="292"/>
      <c r="AB667" s="293"/>
    </row>
    <row r="668" spans="1:28" s="203" customFormat="1" x14ac:dyDescent="0.2">
      <c r="A668" s="39">
        <v>3</v>
      </c>
      <c r="B668" s="291"/>
      <c r="C668" s="292"/>
      <c r="D668" s="292"/>
      <c r="E668" s="293"/>
      <c r="L668" s="39">
        <v>14</v>
      </c>
      <c r="M668" s="291"/>
      <c r="N668" s="292"/>
      <c r="O668" s="292"/>
      <c r="P668" s="293"/>
      <c r="R668" s="39">
        <v>25</v>
      </c>
      <c r="S668" s="291"/>
      <c r="T668" s="292"/>
      <c r="U668" s="292"/>
      <c r="V668" s="293"/>
      <c r="X668" s="39">
        <v>36</v>
      </c>
      <c r="Y668" s="291"/>
      <c r="Z668" s="292"/>
      <c r="AA668" s="292"/>
      <c r="AB668" s="293"/>
    </row>
    <row r="669" spans="1:28" s="203" customFormat="1" x14ac:dyDescent="0.2">
      <c r="A669" s="39">
        <v>4</v>
      </c>
      <c r="B669" s="291"/>
      <c r="C669" s="292"/>
      <c r="D669" s="292"/>
      <c r="E669" s="293"/>
      <c r="L669" s="39">
        <v>15</v>
      </c>
      <c r="M669" s="291"/>
      <c r="N669" s="292"/>
      <c r="O669" s="292"/>
      <c r="P669" s="293"/>
      <c r="R669" s="39">
        <v>26</v>
      </c>
      <c r="S669" s="291"/>
      <c r="T669" s="292"/>
      <c r="U669" s="292"/>
      <c r="V669" s="293"/>
      <c r="X669" s="39">
        <v>37</v>
      </c>
      <c r="Y669" s="291"/>
      <c r="Z669" s="292"/>
      <c r="AA669" s="292"/>
      <c r="AB669" s="293"/>
    </row>
    <row r="670" spans="1:28" s="203" customFormat="1" x14ac:dyDescent="0.2">
      <c r="A670" s="39">
        <v>5</v>
      </c>
      <c r="B670" s="291"/>
      <c r="C670" s="292"/>
      <c r="D670" s="292"/>
      <c r="E670" s="293"/>
      <c r="L670" s="39">
        <v>16</v>
      </c>
      <c r="M670" s="291"/>
      <c r="N670" s="292"/>
      <c r="O670" s="292"/>
      <c r="P670" s="293"/>
      <c r="R670" s="39">
        <v>27</v>
      </c>
      <c r="S670" s="291"/>
      <c r="T670" s="292"/>
      <c r="U670" s="292"/>
      <c r="V670" s="293"/>
      <c r="X670" s="39">
        <v>38</v>
      </c>
      <c r="Y670" s="291"/>
      <c r="Z670" s="292"/>
      <c r="AA670" s="292"/>
      <c r="AB670" s="293"/>
    </row>
    <row r="671" spans="1:28" s="203" customFormat="1" x14ac:dyDescent="0.2">
      <c r="A671" s="39">
        <v>6</v>
      </c>
      <c r="B671" s="291"/>
      <c r="C671" s="292"/>
      <c r="D671" s="292"/>
      <c r="E671" s="293"/>
      <c r="L671" s="39">
        <v>17</v>
      </c>
      <c r="M671" s="291"/>
      <c r="N671" s="292"/>
      <c r="O671" s="292"/>
      <c r="P671" s="293"/>
      <c r="R671" s="39">
        <v>28</v>
      </c>
      <c r="S671" s="291"/>
      <c r="T671" s="292"/>
      <c r="U671" s="292"/>
      <c r="V671" s="293"/>
      <c r="X671" s="39">
        <v>39</v>
      </c>
      <c r="Y671" s="291"/>
      <c r="Z671" s="292"/>
      <c r="AA671" s="292"/>
      <c r="AB671" s="293"/>
    </row>
    <row r="672" spans="1:28" s="203" customFormat="1" x14ac:dyDescent="0.2">
      <c r="A672" s="39">
        <v>7</v>
      </c>
      <c r="B672" s="291"/>
      <c r="C672" s="292"/>
      <c r="D672" s="292"/>
      <c r="E672" s="293"/>
      <c r="L672" s="39">
        <v>18</v>
      </c>
      <c r="M672" s="291"/>
      <c r="N672" s="292"/>
      <c r="O672" s="292"/>
      <c r="P672" s="293"/>
      <c r="R672" s="39">
        <v>29</v>
      </c>
      <c r="S672" s="291"/>
      <c r="T672" s="292"/>
      <c r="U672" s="292"/>
      <c r="V672" s="293"/>
      <c r="X672" s="39">
        <v>40</v>
      </c>
      <c r="Y672" s="291"/>
      <c r="Z672" s="292"/>
      <c r="AA672" s="292"/>
      <c r="AB672" s="293"/>
    </row>
    <row r="673" spans="1:28" s="203" customFormat="1" x14ac:dyDescent="0.2">
      <c r="A673" s="39">
        <v>8</v>
      </c>
      <c r="B673" s="291"/>
      <c r="C673" s="292"/>
      <c r="D673" s="292"/>
      <c r="E673" s="293"/>
      <c r="L673" s="39">
        <v>19</v>
      </c>
      <c r="M673" s="291"/>
      <c r="N673" s="292"/>
      <c r="O673" s="292"/>
      <c r="P673" s="293"/>
      <c r="R673" s="39">
        <v>30</v>
      </c>
      <c r="S673" s="291"/>
      <c r="T673" s="292"/>
      <c r="U673" s="292"/>
      <c r="V673" s="293"/>
      <c r="X673" s="39">
        <v>41</v>
      </c>
      <c r="Y673" s="291"/>
      <c r="Z673" s="292"/>
      <c r="AA673" s="292"/>
      <c r="AB673" s="293"/>
    </row>
    <row r="674" spans="1:28" s="203" customFormat="1" x14ac:dyDescent="0.2">
      <c r="A674" s="39">
        <v>9</v>
      </c>
      <c r="B674" s="291"/>
      <c r="C674" s="292"/>
      <c r="D674" s="292"/>
      <c r="E674" s="293"/>
      <c r="L674" s="39">
        <v>20</v>
      </c>
      <c r="M674" s="291"/>
      <c r="N674" s="292"/>
      <c r="O674" s="292"/>
      <c r="P674" s="293"/>
      <c r="R674" s="39">
        <v>31</v>
      </c>
      <c r="S674" s="291"/>
      <c r="T674" s="292"/>
      <c r="U674" s="292"/>
      <c r="V674" s="293"/>
      <c r="X674" s="39">
        <v>42</v>
      </c>
      <c r="Y674" s="291"/>
      <c r="Z674" s="292"/>
      <c r="AA674" s="292"/>
      <c r="AB674" s="293"/>
    </row>
    <row r="675" spans="1:28" s="203" customFormat="1" x14ac:dyDescent="0.2">
      <c r="A675" s="39">
        <v>10</v>
      </c>
      <c r="B675" s="291"/>
      <c r="C675" s="292"/>
      <c r="D675" s="292"/>
      <c r="E675" s="293"/>
      <c r="L675" s="39">
        <v>21</v>
      </c>
      <c r="M675" s="291"/>
      <c r="N675" s="292"/>
      <c r="O675" s="292"/>
      <c r="P675" s="293"/>
      <c r="R675" s="39">
        <v>32</v>
      </c>
      <c r="S675" s="291"/>
      <c r="T675" s="292"/>
      <c r="U675" s="292"/>
      <c r="V675" s="293"/>
      <c r="X675" s="39">
        <v>43</v>
      </c>
      <c r="Y675" s="291"/>
      <c r="Z675" s="292"/>
      <c r="AA675" s="292"/>
      <c r="AB675" s="293"/>
    </row>
    <row r="676" spans="1:28" s="203" customFormat="1" ht="13.5" thickBot="1" x14ac:dyDescent="0.25">
      <c r="A676" s="39">
        <v>11</v>
      </c>
      <c r="B676" s="291"/>
      <c r="C676" s="292"/>
      <c r="D676" s="292"/>
      <c r="E676" s="293"/>
      <c r="L676" s="39">
        <v>22</v>
      </c>
      <c r="M676" s="291"/>
      <c r="N676" s="292"/>
      <c r="O676" s="292"/>
      <c r="P676" s="293"/>
      <c r="R676" s="39">
        <v>33</v>
      </c>
      <c r="S676" s="291"/>
      <c r="T676" s="292"/>
      <c r="U676" s="292"/>
      <c r="V676" s="293"/>
      <c r="X676" s="40"/>
      <c r="Y676" s="42" t="s">
        <v>5</v>
      </c>
      <c r="Z676" s="43"/>
      <c r="AA676" s="43"/>
      <c r="AB676" s="315">
        <f>SUM(E666:E676)+SUM(P666:P676)+SUM(AB666:AB675)+SUM(V666:V676)</f>
        <v>0</v>
      </c>
    </row>
    <row r="677" spans="1:28" s="203" customFormat="1" x14ac:dyDescent="0.2">
      <c r="B677" s="208"/>
      <c r="C677" s="209"/>
      <c r="D677" s="209"/>
      <c r="E677" s="204"/>
      <c r="M677" s="208"/>
      <c r="N677" s="209"/>
      <c r="O677" s="209"/>
      <c r="P677" s="204"/>
      <c r="S677" s="208"/>
      <c r="T677" s="209"/>
      <c r="U677" s="209"/>
      <c r="V677" s="204"/>
      <c r="Y677" s="208"/>
      <c r="Z677" s="209"/>
      <c r="AA677" s="209"/>
      <c r="AB677" s="204"/>
    </row>
    <row r="678" spans="1:28" s="203" customFormat="1" x14ac:dyDescent="0.2">
      <c r="B678" s="208"/>
      <c r="C678" s="209"/>
      <c r="D678" s="209"/>
      <c r="E678" s="204"/>
      <c r="M678" s="208"/>
      <c r="N678" s="209"/>
      <c r="O678" s="209"/>
      <c r="P678" s="204"/>
      <c r="S678" s="208"/>
      <c r="T678" s="209"/>
      <c r="U678" s="209"/>
      <c r="V678" s="204"/>
      <c r="Y678" s="208"/>
      <c r="Z678" s="209"/>
      <c r="AA678" s="209"/>
      <c r="AB678" s="204"/>
    </row>
    <row r="679" spans="1:28" s="203" customFormat="1" x14ac:dyDescent="0.2">
      <c r="B679" s="208"/>
      <c r="C679" s="209"/>
      <c r="D679" s="209"/>
      <c r="E679" s="204"/>
      <c r="M679" s="208"/>
      <c r="N679" s="209"/>
      <c r="O679" s="209"/>
      <c r="P679" s="204"/>
      <c r="S679" s="208"/>
      <c r="T679" s="209"/>
      <c r="U679" s="209"/>
      <c r="V679" s="204"/>
      <c r="Y679" s="208"/>
      <c r="Z679" s="209"/>
      <c r="AA679" s="209"/>
      <c r="AB679" s="204"/>
    </row>
    <row r="680" spans="1:28" s="203" customFormat="1" x14ac:dyDescent="0.2">
      <c r="B680" s="208"/>
      <c r="C680" s="209"/>
      <c r="D680" s="209"/>
      <c r="E680" s="204"/>
      <c r="M680" s="208"/>
      <c r="N680" s="209"/>
      <c r="O680" s="209"/>
      <c r="P680" s="204"/>
      <c r="S680" s="208"/>
      <c r="T680" s="209"/>
      <c r="U680" s="209"/>
      <c r="V680" s="204"/>
      <c r="Y680" s="208"/>
      <c r="Z680" s="209"/>
      <c r="AA680" s="209"/>
      <c r="AB680" s="204"/>
    </row>
    <row r="681" spans="1:28" s="203" customFormat="1" x14ac:dyDescent="0.2">
      <c r="B681" s="208"/>
      <c r="C681" s="209"/>
      <c r="D681" s="209"/>
      <c r="E681" s="204"/>
      <c r="M681" s="208"/>
      <c r="N681" s="209"/>
      <c r="O681" s="209"/>
      <c r="P681" s="204"/>
      <c r="S681" s="208"/>
      <c r="T681" s="209"/>
      <c r="U681" s="209"/>
      <c r="V681" s="204"/>
      <c r="Y681" s="208"/>
      <c r="Z681" s="209"/>
      <c r="AA681" s="209"/>
      <c r="AB681" s="204"/>
    </row>
    <row r="682" spans="1:28" s="203" customFormat="1" x14ac:dyDescent="0.2">
      <c r="B682" s="208"/>
      <c r="C682" s="209"/>
      <c r="D682" s="209"/>
      <c r="E682" s="204"/>
      <c r="M682" s="208"/>
      <c r="N682" s="209"/>
      <c r="O682" s="209"/>
      <c r="P682" s="204"/>
      <c r="S682" s="208"/>
      <c r="T682" s="209"/>
      <c r="U682" s="209"/>
      <c r="V682" s="204"/>
      <c r="Y682" s="208"/>
      <c r="Z682" s="209"/>
      <c r="AA682" s="209"/>
      <c r="AB682" s="204"/>
    </row>
    <row r="683" spans="1:28" s="203" customFormat="1" ht="13.5" thickBot="1" x14ac:dyDescent="0.25">
      <c r="B683" s="208"/>
      <c r="C683" s="209"/>
      <c r="D683" s="209"/>
      <c r="E683" s="204"/>
      <c r="M683" s="208"/>
      <c r="N683" s="209"/>
      <c r="O683" s="209"/>
      <c r="P683" s="204"/>
      <c r="S683" s="208"/>
      <c r="T683" s="209"/>
      <c r="U683" s="209"/>
      <c r="V683" s="204"/>
      <c r="Y683" s="208"/>
      <c r="Z683" s="209"/>
      <c r="AA683" s="209"/>
      <c r="AB683" s="204"/>
    </row>
    <row r="684" spans="1:28" s="203" customFormat="1" ht="12.75" customHeight="1" x14ac:dyDescent="0.2">
      <c r="A684" s="33">
        <v>32</v>
      </c>
      <c r="B684" s="34"/>
      <c r="C684" s="458" t="s">
        <v>181</v>
      </c>
      <c r="D684" s="458" t="s">
        <v>41</v>
      </c>
      <c r="E684" s="460" t="s">
        <v>21</v>
      </c>
      <c r="L684" s="33">
        <v>32</v>
      </c>
      <c r="M684" s="34"/>
      <c r="N684" s="458" t="s">
        <v>181</v>
      </c>
      <c r="O684" s="458" t="s">
        <v>41</v>
      </c>
      <c r="P684" s="460" t="s">
        <v>21</v>
      </c>
      <c r="R684" s="33">
        <v>32</v>
      </c>
      <c r="S684" s="34"/>
      <c r="T684" s="458" t="s">
        <v>181</v>
      </c>
      <c r="U684" s="458" t="s">
        <v>41</v>
      </c>
      <c r="V684" s="460" t="s">
        <v>21</v>
      </c>
      <c r="X684" s="33">
        <v>32</v>
      </c>
      <c r="Y684" s="34"/>
      <c r="Z684" s="458" t="s">
        <v>181</v>
      </c>
      <c r="AA684" s="458" t="s">
        <v>41</v>
      </c>
      <c r="AB684" s="460" t="s">
        <v>21</v>
      </c>
    </row>
    <row r="685" spans="1:28" s="203" customFormat="1" ht="51" x14ac:dyDescent="0.2">
      <c r="A685" s="35" t="s">
        <v>9</v>
      </c>
      <c r="B685" s="64" t="str">
        <f>+" אסמכתא " &amp; B34 &amp;"         חזרה לטבלה "</f>
        <v xml:space="preserve"> אסמכתא          חזרה לטבלה </v>
      </c>
      <c r="C685" s="459"/>
      <c r="D685" s="459"/>
      <c r="E685" s="461"/>
      <c r="L685" s="35" t="s">
        <v>27</v>
      </c>
      <c r="M685" s="64" t="str">
        <f>+" אסמכתא " &amp; B34 &amp;"         חזרה לטבלה "</f>
        <v xml:space="preserve"> אסמכתא          חזרה לטבלה </v>
      </c>
      <c r="N685" s="459"/>
      <c r="O685" s="459"/>
      <c r="P685" s="461"/>
      <c r="R685" s="35" t="s">
        <v>27</v>
      </c>
      <c r="S685" s="64" t="str">
        <f>+" אסמכתא " &amp; B34 &amp;"         חזרה לטבלה "</f>
        <v xml:space="preserve"> אסמכתא          חזרה לטבלה </v>
      </c>
      <c r="T685" s="459"/>
      <c r="U685" s="459"/>
      <c r="V685" s="461"/>
      <c r="X685" s="35" t="s">
        <v>27</v>
      </c>
      <c r="Y685" s="64" t="str">
        <f>+" אסמכתא " &amp; B34 &amp;"         חזרה לטבלה "</f>
        <v xml:space="preserve"> אסמכתא          חזרה לטבלה </v>
      </c>
      <c r="Z685" s="459"/>
      <c r="AA685" s="459"/>
      <c r="AB685" s="461"/>
    </row>
    <row r="686" spans="1:28" s="203" customFormat="1" x14ac:dyDescent="0.2">
      <c r="A686" s="39">
        <v>1</v>
      </c>
      <c r="B686" s="291"/>
      <c r="C686" s="292"/>
      <c r="D686" s="292"/>
      <c r="E686" s="293"/>
      <c r="L686" s="39">
        <v>12</v>
      </c>
      <c r="M686" s="291"/>
      <c r="N686" s="292"/>
      <c r="O686" s="292"/>
      <c r="P686" s="293"/>
      <c r="R686" s="39">
        <v>23</v>
      </c>
      <c r="S686" s="291"/>
      <c r="T686" s="292"/>
      <c r="U686" s="292"/>
      <c r="V686" s="293"/>
      <c r="X686" s="39">
        <v>34</v>
      </c>
      <c r="Y686" s="291"/>
      <c r="Z686" s="292"/>
      <c r="AA686" s="292"/>
      <c r="AB686" s="293"/>
    </row>
    <row r="687" spans="1:28" s="203" customFormat="1" x14ac:dyDescent="0.2">
      <c r="A687" s="39">
        <v>2</v>
      </c>
      <c r="B687" s="291"/>
      <c r="C687" s="292"/>
      <c r="D687" s="292"/>
      <c r="E687" s="293"/>
      <c r="L687" s="39">
        <v>13</v>
      </c>
      <c r="M687" s="291"/>
      <c r="N687" s="292"/>
      <c r="O687" s="292"/>
      <c r="P687" s="293"/>
      <c r="R687" s="39">
        <v>24</v>
      </c>
      <c r="S687" s="291"/>
      <c r="T687" s="292"/>
      <c r="U687" s="292"/>
      <c r="V687" s="293"/>
      <c r="X687" s="39">
        <v>35</v>
      </c>
      <c r="Y687" s="291"/>
      <c r="Z687" s="292"/>
      <c r="AA687" s="292"/>
      <c r="AB687" s="293"/>
    </row>
    <row r="688" spans="1:28" s="203" customFormat="1" x14ac:dyDescent="0.2">
      <c r="A688" s="39">
        <v>3</v>
      </c>
      <c r="B688" s="291"/>
      <c r="C688" s="292"/>
      <c r="D688" s="292"/>
      <c r="E688" s="293"/>
      <c r="L688" s="39">
        <v>14</v>
      </c>
      <c r="M688" s="291"/>
      <c r="N688" s="292"/>
      <c r="O688" s="292"/>
      <c r="P688" s="293"/>
      <c r="R688" s="39">
        <v>25</v>
      </c>
      <c r="S688" s="291"/>
      <c r="T688" s="292"/>
      <c r="U688" s="292"/>
      <c r="V688" s="293"/>
      <c r="X688" s="39">
        <v>36</v>
      </c>
      <c r="Y688" s="291"/>
      <c r="Z688" s="292"/>
      <c r="AA688" s="292"/>
      <c r="AB688" s="293"/>
    </row>
    <row r="689" spans="1:28" s="203" customFormat="1" x14ac:dyDescent="0.2">
      <c r="A689" s="39">
        <v>4</v>
      </c>
      <c r="B689" s="291"/>
      <c r="C689" s="292"/>
      <c r="D689" s="292"/>
      <c r="E689" s="293"/>
      <c r="L689" s="39">
        <v>15</v>
      </c>
      <c r="M689" s="291"/>
      <c r="N689" s="292"/>
      <c r="O689" s="292"/>
      <c r="P689" s="293"/>
      <c r="R689" s="39">
        <v>26</v>
      </c>
      <c r="S689" s="291"/>
      <c r="T689" s="292"/>
      <c r="U689" s="292"/>
      <c r="V689" s="293"/>
      <c r="X689" s="39">
        <v>37</v>
      </c>
      <c r="Y689" s="291"/>
      <c r="Z689" s="292"/>
      <c r="AA689" s="292"/>
      <c r="AB689" s="293"/>
    </row>
    <row r="690" spans="1:28" s="203" customFormat="1" x14ac:dyDescent="0.2">
      <c r="A690" s="39">
        <v>5</v>
      </c>
      <c r="B690" s="291"/>
      <c r="C690" s="292"/>
      <c r="D690" s="292"/>
      <c r="E690" s="293"/>
      <c r="L690" s="39">
        <v>16</v>
      </c>
      <c r="M690" s="291"/>
      <c r="N690" s="292"/>
      <c r="O690" s="292"/>
      <c r="P690" s="293"/>
      <c r="R690" s="39">
        <v>27</v>
      </c>
      <c r="S690" s="291"/>
      <c r="T690" s="292"/>
      <c r="U690" s="292"/>
      <c r="V690" s="293"/>
      <c r="X690" s="39">
        <v>38</v>
      </c>
      <c r="Y690" s="291"/>
      <c r="Z690" s="292"/>
      <c r="AA690" s="292"/>
      <c r="AB690" s="293"/>
    </row>
    <row r="691" spans="1:28" s="203" customFormat="1" x14ac:dyDescent="0.2">
      <c r="A691" s="39">
        <v>6</v>
      </c>
      <c r="B691" s="291"/>
      <c r="C691" s="292"/>
      <c r="D691" s="292"/>
      <c r="E691" s="293"/>
      <c r="L691" s="39">
        <v>17</v>
      </c>
      <c r="M691" s="291"/>
      <c r="N691" s="292"/>
      <c r="O691" s="292"/>
      <c r="P691" s="293"/>
      <c r="R691" s="39">
        <v>28</v>
      </c>
      <c r="S691" s="291"/>
      <c r="T691" s="292"/>
      <c r="U691" s="292"/>
      <c r="V691" s="293"/>
      <c r="X691" s="39">
        <v>39</v>
      </c>
      <c r="Y691" s="291"/>
      <c r="Z691" s="292"/>
      <c r="AA691" s="292"/>
      <c r="AB691" s="293"/>
    </row>
    <row r="692" spans="1:28" s="203" customFormat="1" x14ac:dyDescent="0.2">
      <c r="A692" s="39">
        <v>7</v>
      </c>
      <c r="B692" s="291"/>
      <c r="C692" s="292"/>
      <c r="D692" s="292"/>
      <c r="E692" s="293"/>
      <c r="L692" s="39">
        <v>18</v>
      </c>
      <c r="M692" s="291"/>
      <c r="N692" s="292"/>
      <c r="O692" s="292"/>
      <c r="P692" s="293"/>
      <c r="R692" s="39">
        <v>29</v>
      </c>
      <c r="S692" s="291"/>
      <c r="T692" s="292"/>
      <c r="U692" s="292"/>
      <c r="V692" s="293"/>
      <c r="X692" s="39">
        <v>40</v>
      </c>
      <c r="Y692" s="291"/>
      <c r="Z692" s="292"/>
      <c r="AA692" s="292"/>
      <c r="AB692" s="293"/>
    </row>
    <row r="693" spans="1:28" s="203" customFormat="1" x14ac:dyDescent="0.2">
      <c r="A693" s="39">
        <v>8</v>
      </c>
      <c r="B693" s="291"/>
      <c r="C693" s="292"/>
      <c r="D693" s="292"/>
      <c r="E693" s="293"/>
      <c r="L693" s="39">
        <v>19</v>
      </c>
      <c r="M693" s="291"/>
      <c r="N693" s="292"/>
      <c r="O693" s="292"/>
      <c r="P693" s="293"/>
      <c r="R693" s="39">
        <v>30</v>
      </c>
      <c r="S693" s="291"/>
      <c r="T693" s="292"/>
      <c r="U693" s="292"/>
      <c r="V693" s="293"/>
      <c r="X693" s="39">
        <v>41</v>
      </c>
      <c r="Y693" s="291"/>
      <c r="Z693" s="292"/>
      <c r="AA693" s="292"/>
      <c r="AB693" s="293"/>
    </row>
    <row r="694" spans="1:28" s="203" customFormat="1" x14ac:dyDescent="0.2">
      <c r="A694" s="39">
        <v>9</v>
      </c>
      <c r="B694" s="291"/>
      <c r="C694" s="292"/>
      <c r="D694" s="292"/>
      <c r="E694" s="293"/>
      <c r="L694" s="39">
        <v>20</v>
      </c>
      <c r="M694" s="291"/>
      <c r="N694" s="292"/>
      <c r="O694" s="292"/>
      <c r="P694" s="293"/>
      <c r="R694" s="39">
        <v>31</v>
      </c>
      <c r="S694" s="291"/>
      <c r="T694" s="292"/>
      <c r="U694" s="292"/>
      <c r="V694" s="293"/>
      <c r="X694" s="39">
        <v>42</v>
      </c>
      <c r="Y694" s="291"/>
      <c r="Z694" s="292"/>
      <c r="AA694" s="292"/>
      <c r="AB694" s="293"/>
    </row>
    <row r="695" spans="1:28" s="203" customFormat="1" x14ac:dyDescent="0.2">
      <c r="A695" s="39">
        <v>10</v>
      </c>
      <c r="B695" s="291"/>
      <c r="C695" s="292"/>
      <c r="D695" s="292"/>
      <c r="E695" s="293"/>
      <c r="L695" s="39">
        <v>21</v>
      </c>
      <c r="M695" s="291"/>
      <c r="N695" s="292"/>
      <c r="O695" s="292"/>
      <c r="P695" s="293"/>
      <c r="R695" s="39">
        <v>32</v>
      </c>
      <c r="S695" s="291"/>
      <c r="T695" s="292"/>
      <c r="U695" s="292"/>
      <c r="V695" s="293"/>
      <c r="X695" s="39">
        <v>43</v>
      </c>
      <c r="Y695" s="291"/>
      <c r="Z695" s="292"/>
      <c r="AA695" s="292"/>
      <c r="AB695" s="293"/>
    </row>
    <row r="696" spans="1:28" s="203" customFormat="1" ht="13.5" thickBot="1" x14ac:dyDescent="0.25">
      <c r="A696" s="39">
        <v>11</v>
      </c>
      <c r="B696" s="291"/>
      <c r="C696" s="292"/>
      <c r="D696" s="292"/>
      <c r="E696" s="293"/>
      <c r="L696" s="39">
        <v>22</v>
      </c>
      <c r="M696" s="291"/>
      <c r="N696" s="292"/>
      <c r="O696" s="292"/>
      <c r="P696" s="293"/>
      <c r="R696" s="39">
        <v>33</v>
      </c>
      <c r="S696" s="291"/>
      <c r="T696" s="292"/>
      <c r="U696" s="292"/>
      <c r="V696" s="293"/>
      <c r="X696" s="40"/>
      <c r="Y696" s="42" t="s">
        <v>5</v>
      </c>
      <c r="Z696" s="43"/>
      <c r="AA696" s="43"/>
      <c r="AB696" s="315">
        <f>SUM(E686:E696)+SUM(P686:P696)+SUM(AB686:AB695)+SUM(V686:V696)</f>
        <v>0</v>
      </c>
    </row>
    <row r="697" spans="1:28" s="203" customFormat="1" x14ac:dyDescent="0.2">
      <c r="B697" s="208"/>
      <c r="C697" s="209"/>
      <c r="D697" s="209"/>
      <c r="E697" s="204"/>
      <c r="M697" s="208"/>
      <c r="N697" s="209"/>
      <c r="O697" s="209"/>
      <c r="P697" s="204"/>
      <c r="S697" s="208"/>
      <c r="T697" s="209"/>
      <c r="U697" s="209"/>
      <c r="V697" s="204"/>
      <c r="Y697" s="208"/>
      <c r="Z697" s="209"/>
      <c r="AA697" s="209"/>
      <c r="AB697" s="204"/>
    </row>
    <row r="698" spans="1:28" s="203" customFormat="1" x14ac:dyDescent="0.2">
      <c r="B698" s="208"/>
      <c r="C698" s="209"/>
      <c r="D698" s="209"/>
      <c r="E698" s="204"/>
      <c r="M698" s="208"/>
      <c r="N698" s="209"/>
      <c r="O698" s="209"/>
      <c r="P698" s="204"/>
      <c r="S698" s="208"/>
      <c r="T698" s="209"/>
      <c r="U698" s="209"/>
      <c r="V698" s="204"/>
      <c r="Y698" s="208"/>
      <c r="Z698" s="209"/>
      <c r="AA698" s="209"/>
      <c r="AB698" s="204"/>
    </row>
    <row r="699" spans="1:28" s="203" customFormat="1" x14ac:dyDescent="0.2">
      <c r="B699" s="208"/>
      <c r="C699" s="209"/>
      <c r="D699" s="209"/>
      <c r="E699" s="204"/>
      <c r="M699" s="208"/>
      <c r="N699" s="209"/>
      <c r="O699" s="209"/>
      <c r="P699" s="204"/>
      <c r="S699" s="208"/>
      <c r="T699" s="209"/>
      <c r="U699" s="209"/>
      <c r="V699" s="204"/>
      <c r="Y699" s="208"/>
      <c r="Z699" s="209"/>
      <c r="AA699" s="209"/>
      <c r="AB699" s="204"/>
    </row>
    <row r="700" spans="1:28" s="203" customFormat="1" x14ac:dyDescent="0.2">
      <c r="B700" s="208"/>
      <c r="C700" s="209"/>
      <c r="D700" s="209"/>
      <c r="E700" s="204"/>
      <c r="M700" s="208"/>
      <c r="N700" s="209"/>
      <c r="O700" s="209"/>
      <c r="P700" s="204"/>
      <c r="S700" s="208"/>
      <c r="T700" s="209"/>
      <c r="U700" s="209"/>
      <c r="V700" s="204"/>
      <c r="Y700" s="208"/>
      <c r="Z700" s="209"/>
      <c r="AA700" s="209"/>
      <c r="AB700" s="204"/>
    </row>
    <row r="701" spans="1:28" s="203" customFormat="1" x14ac:dyDescent="0.2">
      <c r="B701" s="208"/>
      <c r="C701" s="209"/>
      <c r="D701" s="209"/>
      <c r="E701" s="204"/>
      <c r="M701" s="208"/>
      <c r="N701" s="209"/>
      <c r="O701" s="209"/>
      <c r="P701" s="204"/>
      <c r="S701" s="208"/>
      <c r="T701" s="209"/>
      <c r="U701" s="209"/>
      <c r="V701" s="204"/>
      <c r="Y701" s="208"/>
      <c r="Z701" s="209"/>
      <c r="AA701" s="209"/>
      <c r="AB701" s="204"/>
    </row>
    <row r="702" spans="1:28" s="203" customFormat="1" x14ac:dyDescent="0.2">
      <c r="B702" s="208"/>
      <c r="C702" s="209"/>
      <c r="D702" s="209"/>
      <c r="E702" s="204"/>
      <c r="M702" s="208"/>
      <c r="N702" s="209"/>
      <c r="O702" s="209"/>
      <c r="P702" s="204"/>
      <c r="S702" s="208"/>
      <c r="T702" s="209"/>
      <c r="U702" s="209"/>
      <c r="V702" s="204"/>
      <c r="Y702" s="208"/>
      <c r="Z702" s="209"/>
      <c r="AA702" s="209"/>
      <c r="AB702" s="204"/>
    </row>
    <row r="703" spans="1:28" s="203" customFormat="1" ht="13.5" thickBot="1" x14ac:dyDescent="0.25">
      <c r="B703" s="208"/>
      <c r="C703" s="209"/>
      <c r="D703" s="209"/>
      <c r="E703" s="204"/>
      <c r="M703" s="208"/>
      <c r="N703" s="209"/>
      <c r="O703" s="209"/>
      <c r="P703" s="204"/>
      <c r="S703" s="208"/>
      <c r="T703" s="209"/>
      <c r="U703" s="209"/>
      <c r="V703" s="204"/>
      <c r="Y703" s="208"/>
      <c r="Z703" s="209"/>
      <c r="AA703" s="209"/>
      <c r="AB703" s="204"/>
    </row>
    <row r="704" spans="1:28" s="203" customFormat="1" ht="12.75" customHeight="1" x14ac:dyDescent="0.2">
      <c r="A704" s="33">
        <v>33</v>
      </c>
      <c r="B704" s="34"/>
      <c r="C704" s="458" t="s">
        <v>181</v>
      </c>
      <c r="D704" s="458" t="s">
        <v>41</v>
      </c>
      <c r="E704" s="460" t="s">
        <v>21</v>
      </c>
      <c r="L704" s="33">
        <v>33</v>
      </c>
      <c r="M704" s="34"/>
      <c r="N704" s="458" t="s">
        <v>181</v>
      </c>
      <c r="O704" s="458" t="s">
        <v>41</v>
      </c>
      <c r="P704" s="460" t="s">
        <v>21</v>
      </c>
      <c r="R704" s="33">
        <v>33</v>
      </c>
      <c r="S704" s="34"/>
      <c r="T704" s="458" t="s">
        <v>181</v>
      </c>
      <c r="U704" s="458" t="s">
        <v>41</v>
      </c>
      <c r="V704" s="460" t="s">
        <v>21</v>
      </c>
      <c r="X704" s="33">
        <v>33</v>
      </c>
      <c r="Y704" s="34"/>
      <c r="Z704" s="458" t="s">
        <v>181</v>
      </c>
      <c r="AA704" s="458" t="s">
        <v>41</v>
      </c>
      <c r="AB704" s="460" t="s">
        <v>21</v>
      </c>
    </row>
    <row r="705" spans="1:28" s="203" customFormat="1" ht="51" x14ac:dyDescent="0.2">
      <c r="A705" s="35" t="s">
        <v>9</v>
      </c>
      <c r="B705" s="64" t="str">
        <f>+" אסמכתא " &amp; B35 &amp;"         חזרה לטבלה "</f>
        <v xml:space="preserve"> אסמכתא          חזרה לטבלה </v>
      </c>
      <c r="C705" s="459"/>
      <c r="D705" s="459"/>
      <c r="E705" s="461"/>
      <c r="L705" s="35" t="s">
        <v>27</v>
      </c>
      <c r="M705" s="64" t="str">
        <f>+" אסמכתא " &amp; B35 &amp;"         חזרה לטבלה "</f>
        <v xml:space="preserve"> אסמכתא          חזרה לטבלה </v>
      </c>
      <c r="N705" s="459"/>
      <c r="O705" s="459"/>
      <c r="P705" s="461"/>
      <c r="R705" s="35" t="s">
        <v>27</v>
      </c>
      <c r="S705" s="64" t="str">
        <f>+" אסמכתא " &amp; B35 &amp;"         חזרה לטבלה "</f>
        <v xml:space="preserve"> אסמכתא          חזרה לטבלה </v>
      </c>
      <c r="T705" s="459"/>
      <c r="U705" s="459"/>
      <c r="V705" s="461"/>
      <c r="X705" s="35" t="s">
        <v>27</v>
      </c>
      <c r="Y705" s="64" t="str">
        <f>+" אסמכתא " &amp; B35 &amp;"         חזרה לטבלה "</f>
        <v xml:space="preserve"> אסמכתא          חזרה לטבלה </v>
      </c>
      <c r="Z705" s="459"/>
      <c r="AA705" s="459"/>
      <c r="AB705" s="461"/>
    </row>
    <row r="706" spans="1:28" s="203" customFormat="1" x14ac:dyDescent="0.2">
      <c r="A706" s="39">
        <v>1</v>
      </c>
      <c r="B706" s="291"/>
      <c r="C706" s="292"/>
      <c r="D706" s="292"/>
      <c r="E706" s="293"/>
      <c r="L706" s="39">
        <v>12</v>
      </c>
      <c r="M706" s="291"/>
      <c r="N706" s="292"/>
      <c r="O706" s="292"/>
      <c r="P706" s="293"/>
      <c r="R706" s="39">
        <v>23</v>
      </c>
      <c r="S706" s="291"/>
      <c r="T706" s="292"/>
      <c r="U706" s="292"/>
      <c r="V706" s="293"/>
      <c r="X706" s="39">
        <v>34</v>
      </c>
      <c r="Y706" s="291"/>
      <c r="Z706" s="292"/>
      <c r="AA706" s="292"/>
      <c r="AB706" s="293"/>
    </row>
    <row r="707" spans="1:28" s="203" customFormat="1" x14ac:dyDescent="0.2">
      <c r="A707" s="39">
        <v>2</v>
      </c>
      <c r="B707" s="291"/>
      <c r="C707" s="292"/>
      <c r="D707" s="292"/>
      <c r="E707" s="293"/>
      <c r="L707" s="39">
        <v>13</v>
      </c>
      <c r="M707" s="291"/>
      <c r="N707" s="292"/>
      <c r="O707" s="292"/>
      <c r="P707" s="293"/>
      <c r="R707" s="39">
        <v>24</v>
      </c>
      <c r="S707" s="291"/>
      <c r="T707" s="292"/>
      <c r="U707" s="292"/>
      <c r="V707" s="293"/>
      <c r="X707" s="39">
        <v>35</v>
      </c>
      <c r="Y707" s="291"/>
      <c r="Z707" s="292"/>
      <c r="AA707" s="292"/>
      <c r="AB707" s="293"/>
    </row>
    <row r="708" spans="1:28" s="203" customFormat="1" x14ac:dyDescent="0.2">
      <c r="A708" s="39">
        <v>3</v>
      </c>
      <c r="B708" s="291"/>
      <c r="C708" s="292"/>
      <c r="D708" s="292"/>
      <c r="E708" s="293"/>
      <c r="L708" s="39">
        <v>14</v>
      </c>
      <c r="M708" s="291"/>
      <c r="N708" s="292"/>
      <c r="O708" s="292"/>
      <c r="P708" s="293"/>
      <c r="R708" s="39">
        <v>25</v>
      </c>
      <c r="S708" s="291"/>
      <c r="T708" s="292"/>
      <c r="U708" s="292"/>
      <c r="V708" s="293"/>
      <c r="X708" s="39">
        <v>36</v>
      </c>
      <c r="Y708" s="291"/>
      <c r="Z708" s="292"/>
      <c r="AA708" s="292"/>
      <c r="AB708" s="293"/>
    </row>
    <row r="709" spans="1:28" s="203" customFormat="1" x14ac:dyDescent="0.2">
      <c r="A709" s="39">
        <v>4</v>
      </c>
      <c r="B709" s="291"/>
      <c r="C709" s="292"/>
      <c r="D709" s="292"/>
      <c r="E709" s="293"/>
      <c r="L709" s="39">
        <v>15</v>
      </c>
      <c r="M709" s="291"/>
      <c r="N709" s="292"/>
      <c r="O709" s="292"/>
      <c r="P709" s="293"/>
      <c r="R709" s="39">
        <v>26</v>
      </c>
      <c r="S709" s="291"/>
      <c r="T709" s="292"/>
      <c r="U709" s="292"/>
      <c r="V709" s="293"/>
      <c r="X709" s="39">
        <v>37</v>
      </c>
      <c r="Y709" s="291"/>
      <c r="Z709" s="292"/>
      <c r="AA709" s="292"/>
      <c r="AB709" s="293"/>
    </row>
    <row r="710" spans="1:28" s="203" customFormat="1" x14ac:dyDescent="0.2">
      <c r="A710" s="39">
        <v>5</v>
      </c>
      <c r="B710" s="291"/>
      <c r="C710" s="292"/>
      <c r="D710" s="292"/>
      <c r="E710" s="293"/>
      <c r="L710" s="39">
        <v>16</v>
      </c>
      <c r="M710" s="291"/>
      <c r="N710" s="292"/>
      <c r="O710" s="292"/>
      <c r="P710" s="293"/>
      <c r="R710" s="39">
        <v>27</v>
      </c>
      <c r="S710" s="291"/>
      <c r="T710" s="292"/>
      <c r="U710" s="292"/>
      <c r="V710" s="293"/>
      <c r="X710" s="39">
        <v>38</v>
      </c>
      <c r="Y710" s="291"/>
      <c r="Z710" s="292"/>
      <c r="AA710" s="292"/>
      <c r="AB710" s="293"/>
    </row>
    <row r="711" spans="1:28" s="203" customFormat="1" x14ac:dyDescent="0.2">
      <c r="A711" s="39">
        <v>6</v>
      </c>
      <c r="B711" s="291"/>
      <c r="C711" s="292"/>
      <c r="D711" s="292"/>
      <c r="E711" s="293"/>
      <c r="L711" s="39">
        <v>17</v>
      </c>
      <c r="M711" s="291"/>
      <c r="N711" s="292"/>
      <c r="O711" s="292"/>
      <c r="P711" s="293"/>
      <c r="R711" s="39">
        <v>28</v>
      </c>
      <c r="S711" s="291"/>
      <c r="T711" s="292"/>
      <c r="U711" s="292"/>
      <c r="V711" s="293"/>
      <c r="X711" s="39">
        <v>39</v>
      </c>
      <c r="Y711" s="291"/>
      <c r="Z711" s="292"/>
      <c r="AA711" s="292"/>
      <c r="AB711" s="293"/>
    </row>
    <row r="712" spans="1:28" s="203" customFormat="1" x14ac:dyDescent="0.2">
      <c r="A712" s="39">
        <v>7</v>
      </c>
      <c r="B712" s="291"/>
      <c r="C712" s="292"/>
      <c r="D712" s="292"/>
      <c r="E712" s="293"/>
      <c r="L712" s="39">
        <v>18</v>
      </c>
      <c r="M712" s="291"/>
      <c r="N712" s="292"/>
      <c r="O712" s="292"/>
      <c r="P712" s="293"/>
      <c r="R712" s="39">
        <v>29</v>
      </c>
      <c r="S712" s="291"/>
      <c r="T712" s="292"/>
      <c r="U712" s="292"/>
      <c r="V712" s="293"/>
      <c r="X712" s="39">
        <v>40</v>
      </c>
      <c r="Y712" s="291"/>
      <c r="Z712" s="292"/>
      <c r="AA712" s="292"/>
      <c r="AB712" s="293"/>
    </row>
    <row r="713" spans="1:28" s="203" customFormat="1" x14ac:dyDescent="0.2">
      <c r="A713" s="39">
        <v>8</v>
      </c>
      <c r="B713" s="291"/>
      <c r="C713" s="292"/>
      <c r="D713" s="292"/>
      <c r="E713" s="293"/>
      <c r="L713" s="39">
        <v>19</v>
      </c>
      <c r="M713" s="291"/>
      <c r="N713" s="292"/>
      <c r="O713" s="292"/>
      <c r="P713" s="293"/>
      <c r="R713" s="39">
        <v>30</v>
      </c>
      <c r="S713" s="291"/>
      <c r="T713" s="292"/>
      <c r="U713" s="292"/>
      <c r="V713" s="293"/>
      <c r="X713" s="39">
        <v>41</v>
      </c>
      <c r="Y713" s="291"/>
      <c r="Z713" s="292"/>
      <c r="AA713" s="292"/>
      <c r="AB713" s="293"/>
    </row>
    <row r="714" spans="1:28" s="203" customFormat="1" x14ac:dyDescent="0.2">
      <c r="A714" s="39">
        <v>9</v>
      </c>
      <c r="B714" s="291"/>
      <c r="C714" s="292"/>
      <c r="D714" s="292"/>
      <c r="E714" s="293"/>
      <c r="L714" s="39">
        <v>20</v>
      </c>
      <c r="M714" s="291"/>
      <c r="N714" s="292"/>
      <c r="O714" s="292"/>
      <c r="P714" s="293"/>
      <c r="R714" s="39">
        <v>31</v>
      </c>
      <c r="S714" s="291"/>
      <c r="T714" s="292"/>
      <c r="U714" s="292"/>
      <c r="V714" s="293"/>
      <c r="X714" s="39">
        <v>42</v>
      </c>
      <c r="Y714" s="291"/>
      <c r="Z714" s="292"/>
      <c r="AA714" s="292"/>
      <c r="AB714" s="293"/>
    </row>
    <row r="715" spans="1:28" s="203" customFormat="1" x14ac:dyDescent="0.2">
      <c r="A715" s="39">
        <v>10</v>
      </c>
      <c r="B715" s="291"/>
      <c r="C715" s="292"/>
      <c r="D715" s="292"/>
      <c r="E715" s="293"/>
      <c r="L715" s="39">
        <v>21</v>
      </c>
      <c r="M715" s="291"/>
      <c r="N715" s="292"/>
      <c r="O715" s="292"/>
      <c r="P715" s="293"/>
      <c r="R715" s="39">
        <v>32</v>
      </c>
      <c r="S715" s="291"/>
      <c r="T715" s="292"/>
      <c r="U715" s="292"/>
      <c r="V715" s="293"/>
      <c r="X715" s="39">
        <v>43</v>
      </c>
      <c r="Y715" s="291"/>
      <c r="Z715" s="292"/>
      <c r="AA715" s="292"/>
      <c r="AB715" s="293"/>
    </row>
    <row r="716" spans="1:28" s="203" customFormat="1" ht="13.5" thickBot="1" x14ac:dyDescent="0.25">
      <c r="A716" s="39">
        <v>11</v>
      </c>
      <c r="B716" s="291"/>
      <c r="C716" s="292"/>
      <c r="D716" s="292"/>
      <c r="E716" s="293"/>
      <c r="L716" s="39">
        <v>22</v>
      </c>
      <c r="M716" s="291"/>
      <c r="N716" s="292"/>
      <c r="O716" s="292"/>
      <c r="P716" s="293"/>
      <c r="R716" s="39">
        <v>33</v>
      </c>
      <c r="S716" s="291"/>
      <c r="T716" s="292"/>
      <c r="U716" s="292"/>
      <c r="V716" s="293"/>
      <c r="X716" s="40"/>
      <c r="Y716" s="42" t="s">
        <v>5</v>
      </c>
      <c r="Z716" s="43"/>
      <c r="AA716" s="43"/>
      <c r="AB716" s="315">
        <f>SUM(E706:E716)+SUM(P706:P716)+SUM(AB706:AB715)+SUM(V706:V716)</f>
        <v>0</v>
      </c>
    </row>
    <row r="717" spans="1:28" s="203" customFormat="1" x14ac:dyDescent="0.2">
      <c r="B717" s="208"/>
      <c r="C717" s="209"/>
      <c r="D717" s="209"/>
      <c r="E717" s="204"/>
      <c r="M717" s="208"/>
      <c r="N717" s="209"/>
      <c r="O717" s="209"/>
      <c r="P717" s="204"/>
      <c r="S717" s="208"/>
      <c r="T717" s="209"/>
      <c r="U717" s="209"/>
      <c r="V717" s="204"/>
      <c r="Y717" s="208"/>
      <c r="Z717" s="209"/>
    </row>
    <row r="718" spans="1:28" s="203" customFormat="1" x14ac:dyDescent="0.2">
      <c r="B718" s="208"/>
      <c r="C718" s="209"/>
      <c r="D718" s="209"/>
      <c r="E718" s="204"/>
      <c r="M718" s="208"/>
      <c r="N718" s="209"/>
      <c r="O718" s="209"/>
      <c r="P718" s="204"/>
      <c r="S718" s="208"/>
      <c r="T718" s="209"/>
      <c r="U718" s="209"/>
      <c r="V718" s="204"/>
      <c r="Y718" s="208"/>
      <c r="Z718" s="209"/>
      <c r="AA718" s="209"/>
      <c r="AB718" s="204"/>
    </row>
    <row r="719" spans="1:28" s="203" customFormat="1" x14ac:dyDescent="0.2">
      <c r="B719" s="208"/>
      <c r="C719" s="209"/>
      <c r="D719" s="209"/>
      <c r="E719" s="204"/>
      <c r="M719" s="208"/>
      <c r="N719" s="209"/>
      <c r="O719" s="209"/>
      <c r="P719" s="204"/>
      <c r="S719" s="208"/>
      <c r="T719" s="209"/>
      <c r="U719" s="209"/>
      <c r="V719" s="204"/>
      <c r="Y719" s="208"/>
      <c r="Z719" s="209"/>
      <c r="AA719" s="209"/>
      <c r="AB719" s="204"/>
    </row>
    <row r="720" spans="1:28" s="203" customFormat="1" x14ac:dyDescent="0.2">
      <c r="B720" s="208"/>
      <c r="C720" s="209"/>
      <c r="D720" s="209"/>
      <c r="E720" s="204"/>
      <c r="M720" s="208"/>
      <c r="N720" s="209"/>
      <c r="O720" s="209"/>
      <c r="P720" s="204"/>
      <c r="S720" s="208"/>
      <c r="T720" s="209"/>
      <c r="U720" s="209"/>
      <c r="V720" s="204"/>
      <c r="Y720" s="208"/>
      <c r="Z720" s="209"/>
      <c r="AA720" s="209"/>
      <c r="AB720" s="204"/>
    </row>
    <row r="721" spans="1:28" s="203" customFormat="1" x14ac:dyDescent="0.2">
      <c r="B721" s="208"/>
      <c r="C721" s="209"/>
      <c r="D721" s="209"/>
      <c r="E721" s="204"/>
      <c r="M721" s="208"/>
      <c r="N721" s="209"/>
      <c r="O721" s="209"/>
      <c r="P721" s="204"/>
      <c r="S721" s="208"/>
      <c r="T721" s="209"/>
      <c r="U721" s="209"/>
      <c r="V721" s="204"/>
      <c r="Y721" s="208"/>
      <c r="Z721" s="209"/>
      <c r="AA721" s="209"/>
      <c r="AB721" s="204"/>
    </row>
    <row r="722" spans="1:28" s="203" customFormat="1" x14ac:dyDescent="0.2">
      <c r="B722" s="208"/>
      <c r="C722" s="209"/>
      <c r="D722" s="209"/>
      <c r="E722" s="204"/>
      <c r="M722" s="208"/>
      <c r="N722" s="209"/>
      <c r="O722" s="209"/>
      <c r="P722" s="204"/>
      <c r="S722" s="208"/>
      <c r="T722" s="209"/>
      <c r="U722" s="209"/>
      <c r="V722" s="204"/>
      <c r="Y722" s="208"/>
      <c r="Z722" s="209"/>
      <c r="AA722" s="209"/>
      <c r="AB722" s="204"/>
    </row>
    <row r="723" spans="1:28" s="203" customFormat="1" ht="13.5" thickBot="1" x14ac:dyDescent="0.25">
      <c r="B723" s="208"/>
      <c r="C723" s="209"/>
      <c r="D723" s="209"/>
      <c r="E723" s="204"/>
      <c r="M723" s="208"/>
      <c r="N723" s="209"/>
      <c r="O723" s="209"/>
      <c r="P723" s="204"/>
      <c r="S723" s="208"/>
      <c r="T723" s="209"/>
      <c r="U723" s="209"/>
      <c r="V723" s="204"/>
      <c r="Y723" s="208"/>
      <c r="Z723" s="209"/>
      <c r="AA723" s="209"/>
      <c r="AB723" s="204"/>
    </row>
    <row r="724" spans="1:28" s="203" customFormat="1" ht="12.75" customHeight="1" x14ac:dyDescent="0.2">
      <c r="A724" s="33">
        <v>34</v>
      </c>
      <c r="B724" s="34"/>
      <c r="C724" s="458" t="s">
        <v>181</v>
      </c>
      <c r="D724" s="458" t="s">
        <v>41</v>
      </c>
      <c r="E724" s="460" t="s">
        <v>21</v>
      </c>
      <c r="L724" s="33">
        <v>34</v>
      </c>
      <c r="M724" s="34"/>
      <c r="N724" s="458" t="s">
        <v>181</v>
      </c>
      <c r="O724" s="458" t="s">
        <v>41</v>
      </c>
      <c r="P724" s="460" t="s">
        <v>21</v>
      </c>
      <c r="R724" s="33">
        <v>34</v>
      </c>
      <c r="S724" s="34"/>
      <c r="T724" s="458" t="s">
        <v>181</v>
      </c>
      <c r="U724" s="458" t="s">
        <v>41</v>
      </c>
      <c r="V724" s="460" t="s">
        <v>21</v>
      </c>
      <c r="X724" s="33">
        <v>34</v>
      </c>
      <c r="Y724" s="34"/>
      <c r="Z724" s="458" t="s">
        <v>181</v>
      </c>
      <c r="AA724" s="458" t="s">
        <v>41</v>
      </c>
      <c r="AB724" s="460" t="s">
        <v>21</v>
      </c>
    </row>
    <row r="725" spans="1:28" s="203" customFormat="1" ht="51" x14ac:dyDescent="0.2">
      <c r="A725" s="35" t="s">
        <v>9</v>
      </c>
      <c r="B725" s="64" t="str">
        <f>+" אסמכתא " &amp; B36 &amp;"         חזרה לטבלה "</f>
        <v xml:space="preserve"> אסמכתא          חזרה לטבלה </v>
      </c>
      <c r="C725" s="459"/>
      <c r="D725" s="459"/>
      <c r="E725" s="461"/>
      <c r="L725" s="35" t="s">
        <v>27</v>
      </c>
      <c r="M725" s="64" t="str">
        <f>+" אסמכתא " &amp; B36 &amp;"         חזרה לטבלה "</f>
        <v xml:space="preserve"> אסמכתא          חזרה לטבלה </v>
      </c>
      <c r="N725" s="459"/>
      <c r="O725" s="459"/>
      <c r="P725" s="461"/>
      <c r="R725" s="35" t="s">
        <v>27</v>
      </c>
      <c r="S725" s="64" t="str">
        <f>+" אסמכתא " &amp; B36 &amp;"         חזרה לטבלה "</f>
        <v xml:space="preserve"> אסמכתא          חזרה לטבלה </v>
      </c>
      <c r="T725" s="459"/>
      <c r="U725" s="459"/>
      <c r="V725" s="461"/>
      <c r="X725" s="35" t="s">
        <v>27</v>
      </c>
      <c r="Y725" s="64" t="str">
        <f>+" אסמכתא " &amp; B36 &amp;"         חזרה לטבלה "</f>
        <v xml:space="preserve"> אסמכתא          חזרה לטבלה </v>
      </c>
      <c r="Z725" s="459"/>
      <c r="AA725" s="459"/>
      <c r="AB725" s="461"/>
    </row>
    <row r="726" spans="1:28" s="203" customFormat="1" x14ac:dyDescent="0.2">
      <c r="A726" s="39">
        <v>1</v>
      </c>
      <c r="B726" s="291"/>
      <c r="C726" s="292"/>
      <c r="D726" s="292"/>
      <c r="E726" s="293"/>
      <c r="L726" s="39">
        <v>12</v>
      </c>
      <c r="M726" s="291"/>
      <c r="N726" s="292"/>
      <c r="O726" s="292"/>
      <c r="P726" s="293"/>
      <c r="R726" s="39">
        <v>23</v>
      </c>
      <c r="S726" s="291"/>
      <c r="T726" s="292"/>
      <c r="U726" s="292"/>
      <c r="V726" s="293"/>
      <c r="X726" s="39">
        <v>34</v>
      </c>
      <c r="Y726" s="291"/>
      <c r="Z726" s="292"/>
      <c r="AA726" s="292"/>
      <c r="AB726" s="293"/>
    </row>
    <row r="727" spans="1:28" s="203" customFormat="1" x14ac:dyDescent="0.2">
      <c r="A727" s="39">
        <v>2</v>
      </c>
      <c r="B727" s="291"/>
      <c r="C727" s="292"/>
      <c r="D727" s="292"/>
      <c r="E727" s="293"/>
      <c r="L727" s="39">
        <v>13</v>
      </c>
      <c r="M727" s="291"/>
      <c r="N727" s="292"/>
      <c r="O727" s="292"/>
      <c r="P727" s="293"/>
      <c r="R727" s="39">
        <v>24</v>
      </c>
      <c r="S727" s="291"/>
      <c r="T727" s="292"/>
      <c r="U727" s="292"/>
      <c r="V727" s="293"/>
      <c r="X727" s="39">
        <v>35</v>
      </c>
      <c r="Y727" s="291"/>
      <c r="Z727" s="292"/>
      <c r="AA727" s="292"/>
      <c r="AB727" s="293"/>
    </row>
    <row r="728" spans="1:28" s="203" customFormat="1" x14ac:dyDescent="0.2">
      <c r="A728" s="39">
        <v>3</v>
      </c>
      <c r="B728" s="291"/>
      <c r="C728" s="292"/>
      <c r="D728" s="292"/>
      <c r="E728" s="293"/>
      <c r="L728" s="39">
        <v>14</v>
      </c>
      <c r="M728" s="291"/>
      <c r="N728" s="292"/>
      <c r="O728" s="292"/>
      <c r="P728" s="293"/>
      <c r="R728" s="39">
        <v>25</v>
      </c>
      <c r="S728" s="291"/>
      <c r="T728" s="292"/>
      <c r="U728" s="292"/>
      <c r="V728" s="293"/>
      <c r="X728" s="39">
        <v>36</v>
      </c>
      <c r="Y728" s="291"/>
      <c r="Z728" s="292"/>
      <c r="AA728" s="292"/>
      <c r="AB728" s="293"/>
    </row>
    <row r="729" spans="1:28" s="203" customFormat="1" x14ac:dyDescent="0.2">
      <c r="A729" s="39">
        <v>4</v>
      </c>
      <c r="B729" s="291"/>
      <c r="C729" s="292"/>
      <c r="D729" s="292"/>
      <c r="E729" s="293"/>
      <c r="L729" s="39">
        <v>15</v>
      </c>
      <c r="M729" s="291"/>
      <c r="N729" s="292"/>
      <c r="O729" s="292"/>
      <c r="P729" s="293"/>
      <c r="R729" s="39">
        <v>26</v>
      </c>
      <c r="S729" s="291"/>
      <c r="T729" s="292"/>
      <c r="U729" s="292"/>
      <c r="V729" s="293"/>
      <c r="X729" s="39">
        <v>37</v>
      </c>
      <c r="Y729" s="291"/>
      <c r="Z729" s="292"/>
      <c r="AA729" s="292"/>
      <c r="AB729" s="293"/>
    </row>
    <row r="730" spans="1:28" s="203" customFormat="1" x14ac:dyDescent="0.2">
      <c r="A730" s="39">
        <v>5</v>
      </c>
      <c r="B730" s="291"/>
      <c r="C730" s="292"/>
      <c r="D730" s="292"/>
      <c r="E730" s="293"/>
      <c r="L730" s="39">
        <v>16</v>
      </c>
      <c r="M730" s="291"/>
      <c r="N730" s="292"/>
      <c r="O730" s="292"/>
      <c r="P730" s="293"/>
      <c r="R730" s="39">
        <v>27</v>
      </c>
      <c r="S730" s="291"/>
      <c r="T730" s="292"/>
      <c r="U730" s="292"/>
      <c r="V730" s="293"/>
      <c r="X730" s="39">
        <v>38</v>
      </c>
      <c r="Y730" s="291"/>
      <c r="Z730" s="292"/>
      <c r="AA730" s="292"/>
      <c r="AB730" s="293"/>
    </row>
    <row r="731" spans="1:28" s="203" customFormat="1" x14ac:dyDescent="0.2">
      <c r="A731" s="39">
        <v>6</v>
      </c>
      <c r="B731" s="291"/>
      <c r="C731" s="292"/>
      <c r="D731" s="292"/>
      <c r="E731" s="293"/>
      <c r="L731" s="39">
        <v>17</v>
      </c>
      <c r="M731" s="291"/>
      <c r="N731" s="292"/>
      <c r="O731" s="292"/>
      <c r="P731" s="293"/>
      <c r="R731" s="39">
        <v>28</v>
      </c>
      <c r="S731" s="291"/>
      <c r="T731" s="292"/>
      <c r="U731" s="292"/>
      <c r="V731" s="293"/>
      <c r="X731" s="39">
        <v>39</v>
      </c>
      <c r="Y731" s="291"/>
      <c r="Z731" s="292"/>
      <c r="AA731" s="292"/>
      <c r="AB731" s="293"/>
    </row>
    <row r="732" spans="1:28" s="203" customFormat="1" x14ac:dyDescent="0.2">
      <c r="A732" s="39">
        <v>7</v>
      </c>
      <c r="B732" s="291"/>
      <c r="C732" s="292"/>
      <c r="D732" s="292"/>
      <c r="E732" s="293"/>
      <c r="L732" s="39">
        <v>18</v>
      </c>
      <c r="M732" s="291"/>
      <c r="N732" s="292"/>
      <c r="O732" s="292"/>
      <c r="P732" s="293"/>
      <c r="R732" s="39">
        <v>29</v>
      </c>
      <c r="S732" s="291"/>
      <c r="T732" s="292"/>
      <c r="U732" s="292"/>
      <c r="V732" s="293"/>
      <c r="X732" s="39">
        <v>40</v>
      </c>
      <c r="Y732" s="291"/>
      <c r="Z732" s="292"/>
      <c r="AA732" s="292"/>
      <c r="AB732" s="293"/>
    </row>
    <row r="733" spans="1:28" s="203" customFormat="1" x14ac:dyDescent="0.2">
      <c r="A733" s="39">
        <v>8</v>
      </c>
      <c r="B733" s="291"/>
      <c r="C733" s="292"/>
      <c r="D733" s="292"/>
      <c r="E733" s="293"/>
      <c r="L733" s="39">
        <v>19</v>
      </c>
      <c r="M733" s="291"/>
      <c r="N733" s="292"/>
      <c r="O733" s="292"/>
      <c r="P733" s="293"/>
      <c r="R733" s="39">
        <v>30</v>
      </c>
      <c r="S733" s="291"/>
      <c r="T733" s="292"/>
      <c r="U733" s="292"/>
      <c r="V733" s="293"/>
      <c r="X733" s="39">
        <v>41</v>
      </c>
      <c r="Y733" s="291"/>
      <c r="Z733" s="292"/>
      <c r="AA733" s="292"/>
      <c r="AB733" s="293"/>
    </row>
    <row r="734" spans="1:28" s="203" customFormat="1" x14ac:dyDescent="0.2">
      <c r="A734" s="39">
        <v>9</v>
      </c>
      <c r="B734" s="291"/>
      <c r="C734" s="292"/>
      <c r="D734" s="292"/>
      <c r="E734" s="293"/>
      <c r="L734" s="39">
        <v>20</v>
      </c>
      <c r="M734" s="291"/>
      <c r="N734" s="292"/>
      <c r="O734" s="292"/>
      <c r="P734" s="293"/>
      <c r="R734" s="39">
        <v>31</v>
      </c>
      <c r="S734" s="291"/>
      <c r="T734" s="292"/>
      <c r="U734" s="292"/>
      <c r="V734" s="293"/>
      <c r="X734" s="39">
        <v>42</v>
      </c>
      <c r="Y734" s="291"/>
      <c r="Z734" s="292"/>
      <c r="AA734" s="292"/>
      <c r="AB734" s="293"/>
    </row>
    <row r="735" spans="1:28" s="203" customFormat="1" x14ac:dyDescent="0.2">
      <c r="A735" s="39">
        <v>10</v>
      </c>
      <c r="B735" s="291"/>
      <c r="C735" s="292"/>
      <c r="D735" s="292"/>
      <c r="E735" s="293"/>
      <c r="L735" s="39">
        <v>21</v>
      </c>
      <c r="M735" s="291"/>
      <c r="N735" s="292"/>
      <c r="O735" s="292"/>
      <c r="P735" s="293"/>
      <c r="R735" s="39">
        <v>32</v>
      </c>
      <c r="S735" s="291"/>
      <c r="T735" s="292"/>
      <c r="U735" s="292"/>
      <c r="V735" s="293"/>
      <c r="X735" s="39">
        <v>43</v>
      </c>
      <c r="Y735" s="291"/>
      <c r="Z735" s="292"/>
      <c r="AA735" s="292"/>
      <c r="AB735" s="293"/>
    </row>
    <row r="736" spans="1:28" s="203" customFormat="1" ht="13.5" thickBot="1" x14ac:dyDescent="0.25">
      <c r="A736" s="39">
        <v>11</v>
      </c>
      <c r="B736" s="291"/>
      <c r="C736" s="292"/>
      <c r="D736" s="292"/>
      <c r="E736" s="293"/>
      <c r="L736" s="39">
        <v>22</v>
      </c>
      <c r="M736" s="291"/>
      <c r="N736" s="292"/>
      <c r="O736" s="292"/>
      <c r="P736" s="293"/>
      <c r="R736" s="39">
        <v>33</v>
      </c>
      <c r="S736" s="291"/>
      <c r="T736" s="292"/>
      <c r="U736" s="292"/>
      <c r="V736" s="293"/>
      <c r="X736" s="40"/>
      <c r="Y736" s="42" t="s">
        <v>5</v>
      </c>
      <c r="Z736" s="43"/>
      <c r="AA736" s="43"/>
      <c r="AB736" s="315">
        <f>SUM(E726:E736)+SUM(P726:P736)+SUM(AB726:AB735)+SUM(V726:V736)</f>
        <v>0</v>
      </c>
    </row>
    <row r="737" spans="1:28" s="203" customFormat="1" x14ac:dyDescent="0.2">
      <c r="B737" s="208"/>
      <c r="C737" s="209"/>
      <c r="D737" s="209"/>
      <c r="E737" s="204"/>
      <c r="M737" s="208"/>
      <c r="N737" s="209"/>
      <c r="O737" s="209"/>
      <c r="P737" s="204"/>
      <c r="S737" s="208"/>
      <c r="T737" s="209"/>
      <c r="U737" s="209"/>
      <c r="V737" s="204"/>
      <c r="Y737" s="208"/>
      <c r="Z737" s="209"/>
      <c r="AA737" s="209"/>
      <c r="AB737" s="204"/>
    </row>
    <row r="738" spans="1:28" s="203" customFormat="1" x14ac:dyDescent="0.2">
      <c r="B738" s="208"/>
      <c r="C738" s="209"/>
      <c r="D738" s="209"/>
      <c r="E738" s="204"/>
      <c r="M738" s="208"/>
      <c r="N738" s="209"/>
      <c r="O738" s="209"/>
      <c r="P738" s="204"/>
      <c r="S738" s="208"/>
      <c r="T738" s="209"/>
      <c r="U738" s="209"/>
      <c r="V738" s="204"/>
      <c r="Y738" s="208"/>
      <c r="Z738" s="209"/>
      <c r="AA738" s="209"/>
      <c r="AB738" s="204"/>
    </row>
    <row r="739" spans="1:28" s="203" customFormat="1" x14ac:dyDescent="0.2">
      <c r="B739" s="208"/>
      <c r="C739" s="209"/>
      <c r="D739" s="209"/>
      <c r="E739" s="204"/>
      <c r="M739" s="208"/>
      <c r="N739" s="209"/>
      <c r="O739" s="209"/>
      <c r="P739" s="204"/>
      <c r="S739" s="208"/>
      <c r="T739" s="209"/>
      <c r="U739" s="209"/>
      <c r="V739" s="204"/>
      <c r="Y739" s="208"/>
      <c r="Z739" s="209"/>
      <c r="AA739" s="209"/>
      <c r="AB739" s="204"/>
    </row>
    <row r="740" spans="1:28" s="203" customFormat="1" x14ac:dyDescent="0.2">
      <c r="B740" s="208"/>
      <c r="C740" s="209"/>
      <c r="D740" s="209"/>
      <c r="E740" s="204"/>
      <c r="M740" s="208"/>
      <c r="N740" s="209"/>
      <c r="O740" s="209"/>
      <c r="P740" s="204"/>
      <c r="S740" s="208"/>
      <c r="T740" s="209"/>
      <c r="U740" s="209"/>
      <c r="V740" s="204"/>
      <c r="Y740" s="208"/>
      <c r="Z740" s="209"/>
      <c r="AA740" s="209"/>
      <c r="AB740" s="204"/>
    </row>
    <row r="741" spans="1:28" s="203" customFormat="1" x14ac:dyDescent="0.2">
      <c r="B741" s="208"/>
      <c r="C741" s="209"/>
      <c r="D741" s="209"/>
      <c r="E741" s="204"/>
      <c r="M741" s="208"/>
      <c r="N741" s="209"/>
      <c r="O741" s="209"/>
      <c r="P741" s="204"/>
      <c r="S741" s="208"/>
      <c r="T741" s="209"/>
      <c r="U741" s="209"/>
      <c r="V741" s="204"/>
      <c r="Y741" s="208"/>
      <c r="Z741" s="209"/>
      <c r="AA741" s="209"/>
      <c r="AB741" s="204"/>
    </row>
    <row r="742" spans="1:28" s="203" customFormat="1" x14ac:dyDescent="0.2">
      <c r="B742" s="208"/>
      <c r="C742" s="209"/>
      <c r="D742" s="209"/>
      <c r="E742" s="204"/>
      <c r="M742" s="208"/>
      <c r="N742" s="209"/>
      <c r="O742" s="209"/>
      <c r="P742" s="204"/>
      <c r="S742" s="208"/>
      <c r="T742" s="209"/>
      <c r="U742" s="209"/>
      <c r="V742" s="204"/>
      <c r="Y742" s="208"/>
      <c r="Z742" s="209"/>
      <c r="AA742" s="209"/>
      <c r="AB742" s="204"/>
    </row>
    <row r="743" spans="1:28" s="203" customFormat="1" ht="13.5" thickBot="1" x14ac:dyDescent="0.25">
      <c r="B743" s="208"/>
      <c r="C743" s="209"/>
      <c r="D743" s="209"/>
      <c r="E743" s="204"/>
      <c r="M743" s="208"/>
      <c r="N743" s="209"/>
      <c r="O743" s="209"/>
      <c r="P743" s="204"/>
      <c r="S743" s="208"/>
      <c r="T743" s="209"/>
      <c r="U743" s="209"/>
      <c r="V743" s="204"/>
      <c r="Y743" s="208"/>
      <c r="Z743" s="209"/>
      <c r="AA743" s="209"/>
      <c r="AB743" s="204"/>
    </row>
    <row r="744" spans="1:28" s="203" customFormat="1" ht="12.75" customHeight="1" x14ac:dyDescent="0.2">
      <c r="A744" s="33">
        <v>35</v>
      </c>
      <c r="B744" s="34"/>
      <c r="C744" s="458" t="s">
        <v>181</v>
      </c>
      <c r="D744" s="458" t="s">
        <v>41</v>
      </c>
      <c r="E744" s="460" t="s">
        <v>21</v>
      </c>
      <c r="L744" s="33">
        <v>35</v>
      </c>
      <c r="M744" s="34"/>
      <c r="N744" s="458" t="s">
        <v>181</v>
      </c>
      <c r="O744" s="458" t="s">
        <v>41</v>
      </c>
      <c r="P744" s="460" t="s">
        <v>21</v>
      </c>
      <c r="R744" s="33">
        <v>35</v>
      </c>
      <c r="S744" s="34"/>
      <c r="T744" s="458" t="s">
        <v>181</v>
      </c>
      <c r="U744" s="458" t="s">
        <v>41</v>
      </c>
      <c r="V744" s="460" t="s">
        <v>21</v>
      </c>
      <c r="X744" s="33">
        <v>35</v>
      </c>
      <c r="Y744" s="34"/>
      <c r="Z744" s="458" t="s">
        <v>181</v>
      </c>
      <c r="AA744" s="458" t="s">
        <v>41</v>
      </c>
      <c r="AB744" s="460" t="s">
        <v>21</v>
      </c>
    </row>
    <row r="745" spans="1:28" s="203" customFormat="1" ht="51" x14ac:dyDescent="0.2">
      <c r="A745" s="35" t="s">
        <v>9</v>
      </c>
      <c r="B745" s="64" t="str">
        <f>+" אסמכתא " &amp; B37 &amp;"         חזרה לטבלה "</f>
        <v xml:space="preserve"> אסמכתא          חזרה לטבלה </v>
      </c>
      <c r="C745" s="459"/>
      <c r="D745" s="459"/>
      <c r="E745" s="461"/>
      <c r="L745" s="35" t="s">
        <v>27</v>
      </c>
      <c r="M745" s="64" t="str">
        <f>+" אסמכתא " &amp; B37 &amp;"         חזרה לטבלה "</f>
        <v xml:space="preserve"> אסמכתא          חזרה לטבלה </v>
      </c>
      <c r="N745" s="459"/>
      <c r="O745" s="459"/>
      <c r="P745" s="461"/>
      <c r="R745" s="35" t="s">
        <v>27</v>
      </c>
      <c r="S745" s="64" t="str">
        <f>+" אסמכתא " &amp; B37 &amp;"         חזרה לטבלה "</f>
        <v xml:space="preserve"> אסמכתא          חזרה לטבלה </v>
      </c>
      <c r="T745" s="459"/>
      <c r="U745" s="459"/>
      <c r="V745" s="461"/>
      <c r="X745" s="35" t="s">
        <v>27</v>
      </c>
      <c r="Y745" s="64" t="str">
        <f>+" אסמכתא " &amp; B37 &amp;"         חזרה לטבלה "</f>
        <v xml:space="preserve"> אסמכתא          חזרה לטבלה </v>
      </c>
      <c r="Z745" s="459"/>
      <c r="AA745" s="459"/>
      <c r="AB745" s="461"/>
    </row>
    <row r="746" spans="1:28" s="203" customFormat="1" x14ac:dyDescent="0.2">
      <c r="A746" s="39">
        <v>1</v>
      </c>
      <c r="B746" s="291"/>
      <c r="C746" s="292"/>
      <c r="D746" s="292"/>
      <c r="E746" s="293"/>
      <c r="L746" s="39">
        <v>12</v>
      </c>
      <c r="M746" s="291"/>
      <c r="N746" s="292"/>
      <c r="O746" s="292"/>
      <c r="P746" s="293"/>
      <c r="R746" s="39">
        <v>23</v>
      </c>
      <c r="S746" s="291"/>
      <c r="T746" s="292"/>
      <c r="U746" s="292"/>
      <c r="V746" s="293"/>
      <c r="X746" s="39">
        <v>34</v>
      </c>
      <c r="Y746" s="291"/>
      <c r="Z746" s="292"/>
      <c r="AA746" s="292"/>
      <c r="AB746" s="293"/>
    </row>
    <row r="747" spans="1:28" s="203" customFormat="1" x14ac:dyDescent="0.2">
      <c r="A747" s="39">
        <v>2</v>
      </c>
      <c r="B747" s="291"/>
      <c r="C747" s="292"/>
      <c r="D747" s="292"/>
      <c r="E747" s="293"/>
      <c r="L747" s="39">
        <v>13</v>
      </c>
      <c r="M747" s="291"/>
      <c r="N747" s="292"/>
      <c r="O747" s="292"/>
      <c r="P747" s="293"/>
      <c r="R747" s="39">
        <v>24</v>
      </c>
      <c r="S747" s="291"/>
      <c r="T747" s="292"/>
      <c r="U747" s="292"/>
      <c r="V747" s="293"/>
      <c r="X747" s="39">
        <v>35</v>
      </c>
      <c r="Y747" s="291"/>
      <c r="Z747" s="292"/>
      <c r="AA747" s="292"/>
      <c r="AB747" s="293"/>
    </row>
    <row r="748" spans="1:28" s="203" customFormat="1" x14ac:dyDescent="0.2">
      <c r="A748" s="39">
        <v>3</v>
      </c>
      <c r="B748" s="291"/>
      <c r="C748" s="292"/>
      <c r="D748" s="292"/>
      <c r="E748" s="293"/>
      <c r="L748" s="39">
        <v>14</v>
      </c>
      <c r="M748" s="291"/>
      <c r="N748" s="292"/>
      <c r="O748" s="292"/>
      <c r="P748" s="293"/>
      <c r="R748" s="39">
        <v>25</v>
      </c>
      <c r="S748" s="291"/>
      <c r="T748" s="292"/>
      <c r="U748" s="292"/>
      <c r="V748" s="293"/>
      <c r="X748" s="39">
        <v>36</v>
      </c>
      <c r="Y748" s="291"/>
      <c r="Z748" s="292"/>
      <c r="AA748" s="292"/>
      <c r="AB748" s="293"/>
    </row>
    <row r="749" spans="1:28" s="203" customFormat="1" x14ac:dyDescent="0.2">
      <c r="A749" s="39">
        <v>4</v>
      </c>
      <c r="B749" s="291"/>
      <c r="C749" s="292"/>
      <c r="D749" s="292"/>
      <c r="E749" s="293"/>
      <c r="L749" s="39">
        <v>15</v>
      </c>
      <c r="M749" s="291"/>
      <c r="N749" s="292"/>
      <c r="O749" s="292"/>
      <c r="P749" s="293"/>
      <c r="R749" s="39">
        <v>26</v>
      </c>
      <c r="S749" s="291"/>
      <c r="T749" s="292"/>
      <c r="U749" s="292"/>
      <c r="V749" s="293"/>
      <c r="X749" s="39">
        <v>37</v>
      </c>
      <c r="Y749" s="291"/>
      <c r="Z749" s="292"/>
      <c r="AA749" s="292"/>
      <c r="AB749" s="293"/>
    </row>
    <row r="750" spans="1:28" s="203" customFormat="1" x14ac:dyDescent="0.2">
      <c r="A750" s="39">
        <v>5</v>
      </c>
      <c r="B750" s="291"/>
      <c r="C750" s="292"/>
      <c r="D750" s="292"/>
      <c r="E750" s="293"/>
      <c r="L750" s="39">
        <v>16</v>
      </c>
      <c r="M750" s="291"/>
      <c r="N750" s="292"/>
      <c r="O750" s="292"/>
      <c r="P750" s="293"/>
      <c r="R750" s="39">
        <v>27</v>
      </c>
      <c r="S750" s="291"/>
      <c r="T750" s="292"/>
      <c r="U750" s="292"/>
      <c r="V750" s="293"/>
      <c r="X750" s="39">
        <v>38</v>
      </c>
      <c r="Y750" s="291"/>
      <c r="Z750" s="292"/>
      <c r="AA750" s="292"/>
      <c r="AB750" s="293"/>
    </row>
    <row r="751" spans="1:28" s="203" customFormat="1" x14ac:dyDescent="0.2">
      <c r="A751" s="39">
        <v>6</v>
      </c>
      <c r="B751" s="291"/>
      <c r="C751" s="292"/>
      <c r="D751" s="292"/>
      <c r="E751" s="293"/>
      <c r="L751" s="39">
        <v>17</v>
      </c>
      <c r="M751" s="291"/>
      <c r="N751" s="292"/>
      <c r="O751" s="292"/>
      <c r="P751" s="293"/>
      <c r="R751" s="39">
        <v>28</v>
      </c>
      <c r="S751" s="291"/>
      <c r="T751" s="292"/>
      <c r="U751" s="292"/>
      <c r="V751" s="293"/>
      <c r="X751" s="39">
        <v>39</v>
      </c>
      <c r="Y751" s="291"/>
      <c r="Z751" s="292"/>
      <c r="AA751" s="292"/>
      <c r="AB751" s="293"/>
    </row>
    <row r="752" spans="1:28" s="203" customFormat="1" x14ac:dyDescent="0.2">
      <c r="A752" s="39">
        <v>7</v>
      </c>
      <c r="B752" s="291"/>
      <c r="C752" s="292"/>
      <c r="D752" s="292"/>
      <c r="E752" s="293"/>
      <c r="L752" s="39">
        <v>18</v>
      </c>
      <c r="M752" s="291"/>
      <c r="N752" s="292"/>
      <c r="O752" s="292"/>
      <c r="P752" s="293"/>
      <c r="R752" s="39">
        <v>29</v>
      </c>
      <c r="S752" s="291"/>
      <c r="T752" s="292"/>
      <c r="U752" s="292"/>
      <c r="V752" s="293"/>
      <c r="X752" s="39">
        <v>40</v>
      </c>
      <c r="Y752" s="291"/>
      <c r="Z752" s="292"/>
      <c r="AA752" s="292"/>
      <c r="AB752" s="293"/>
    </row>
    <row r="753" spans="1:28" s="203" customFormat="1" x14ac:dyDescent="0.2">
      <c r="A753" s="39">
        <v>8</v>
      </c>
      <c r="B753" s="291"/>
      <c r="C753" s="292"/>
      <c r="D753" s="292"/>
      <c r="E753" s="293"/>
      <c r="L753" s="39">
        <v>19</v>
      </c>
      <c r="M753" s="291"/>
      <c r="N753" s="292"/>
      <c r="O753" s="292"/>
      <c r="P753" s="293"/>
      <c r="R753" s="39">
        <v>30</v>
      </c>
      <c r="S753" s="291"/>
      <c r="T753" s="292"/>
      <c r="U753" s="292"/>
      <c r="V753" s="293"/>
      <c r="X753" s="39">
        <v>41</v>
      </c>
      <c r="Y753" s="291"/>
      <c r="Z753" s="292"/>
      <c r="AA753" s="292"/>
      <c r="AB753" s="293"/>
    </row>
    <row r="754" spans="1:28" s="203" customFormat="1" x14ac:dyDescent="0.2">
      <c r="A754" s="39">
        <v>9</v>
      </c>
      <c r="B754" s="291"/>
      <c r="C754" s="292"/>
      <c r="D754" s="292"/>
      <c r="E754" s="293"/>
      <c r="L754" s="39">
        <v>20</v>
      </c>
      <c r="M754" s="291"/>
      <c r="N754" s="292"/>
      <c r="O754" s="292"/>
      <c r="P754" s="293"/>
      <c r="R754" s="39">
        <v>31</v>
      </c>
      <c r="S754" s="291"/>
      <c r="T754" s="292"/>
      <c r="U754" s="292"/>
      <c r="V754" s="293"/>
      <c r="X754" s="39">
        <v>42</v>
      </c>
      <c r="Y754" s="291"/>
      <c r="Z754" s="292"/>
      <c r="AA754" s="292"/>
      <c r="AB754" s="293"/>
    </row>
    <row r="755" spans="1:28" s="203" customFormat="1" x14ac:dyDescent="0.2">
      <c r="A755" s="39">
        <v>10</v>
      </c>
      <c r="B755" s="291"/>
      <c r="C755" s="292"/>
      <c r="D755" s="292"/>
      <c r="E755" s="293"/>
      <c r="L755" s="39">
        <v>21</v>
      </c>
      <c r="M755" s="291"/>
      <c r="N755" s="292"/>
      <c r="O755" s="292"/>
      <c r="P755" s="293"/>
      <c r="R755" s="39">
        <v>32</v>
      </c>
      <c r="S755" s="291"/>
      <c r="T755" s="292"/>
      <c r="U755" s="292"/>
      <c r="V755" s="293"/>
      <c r="X755" s="39">
        <v>43</v>
      </c>
      <c r="Y755" s="291"/>
      <c r="Z755" s="292"/>
      <c r="AA755" s="292"/>
      <c r="AB755" s="293"/>
    </row>
    <row r="756" spans="1:28" s="203" customFormat="1" ht="13.5" thickBot="1" x14ac:dyDescent="0.25">
      <c r="A756" s="39">
        <v>11</v>
      </c>
      <c r="B756" s="291"/>
      <c r="C756" s="292"/>
      <c r="D756" s="292"/>
      <c r="E756" s="293"/>
      <c r="L756" s="39">
        <v>22</v>
      </c>
      <c r="M756" s="291"/>
      <c r="N756" s="292"/>
      <c r="O756" s="292"/>
      <c r="P756" s="293"/>
      <c r="R756" s="39">
        <v>33</v>
      </c>
      <c r="S756" s="291"/>
      <c r="T756" s="292"/>
      <c r="U756" s="292"/>
      <c r="V756" s="293"/>
      <c r="X756" s="40"/>
      <c r="Y756" s="42" t="s">
        <v>5</v>
      </c>
      <c r="Z756" s="43"/>
      <c r="AA756" s="43"/>
      <c r="AB756" s="315">
        <f>SUM(E746:E756)+SUM(P746:P756)+SUM(AB746:AB755)+SUM(V746:V756)</f>
        <v>0</v>
      </c>
    </row>
    <row r="757" spans="1:28" s="203" customFormat="1" x14ac:dyDescent="0.2">
      <c r="B757" s="208"/>
      <c r="C757" s="209"/>
      <c r="D757" s="209"/>
      <c r="E757" s="204"/>
      <c r="M757" s="208"/>
      <c r="N757" s="209"/>
      <c r="O757" s="209"/>
      <c r="P757" s="204"/>
      <c r="S757" s="208"/>
      <c r="T757" s="209"/>
      <c r="U757" s="209"/>
      <c r="V757" s="204"/>
      <c r="Y757" s="208"/>
      <c r="Z757" s="209"/>
      <c r="AA757" s="209"/>
      <c r="AB757" s="204"/>
    </row>
    <row r="758" spans="1:28" s="203" customFormat="1" x14ac:dyDescent="0.2">
      <c r="B758" s="208"/>
      <c r="C758" s="209"/>
      <c r="D758" s="209"/>
      <c r="E758" s="204"/>
      <c r="M758" s="208"/>
      <c r="N758" s="209"/>
      <c r="O758" s="209"/>
      <c r="P758" s="204"/>
      <c r="S758" s="208"/>
      <c r="T758" s="209"/>
      <c r="U758" s="209"/>
      <c r="V758" s="204"/>
      <c r="Y758" s="208"/>
      <c r="Z758" s="209"/>
      <c r="AA758" s="209"/>
      <c r="AB758" s="204"/>
    </row>
    <row r="759" spans="1:28" s="203" customFormat="1" x14ac:dyDescent="0.2">
      <c r="B759" s="208"/>
      <c r="C759" s="209"/>
      <c r="D759" s="209"/>
      <c r="E759" s="204"/>
      <c r="M759" s="208"/>
      <c r="N759" s="209"/>
      <c r="O759" s="209"/>
      <c r="P759" s="204"/>
      <c r="S759" s="208"/>
      <c r="T759" s="209"/>
      <c r="U759" s="209"/>
      <c r="V759" s="204"/>
      <c r="Y759" s="208"/>
      <c r="Z759" s="209"/>
      <c r="AA759" s="209"/>
      <c r="AB759" s="204"/>
    </row>
    <row r="760" spans="1:28" s="203" customFormat="1" x14ac:dyDescent="0.2">
      <c r="B760" s="208"/>
      <c r="C760" s="209"/>
      <c r="D760" s="209"/>
      <c r="E760" s="204"/>
      <c r="M760" s="208"/>
      <c r="N760" s="209"/>
      <c r="O760" s="209"/>
      <c r="P760" s="204"/>
      <c r="S760" s="208"/>
      <c r="T760" s="209"/>
      <c r="U760" s="209"/>
      <c r="V760" s="204"/>
      <c r="Y760" s="208"/>
      <c r="Z760" s="209"/>
      <c r="AA760" s="209"/>
      <c r="AB760" s="204"/>
    </row>
    <row r="761" spans="1:28" s="203" customFormat="1" x14ac:dyDescent="0.2">
      <c r="B761" s="208"/>
      <c r="C761" s="209"/>
      <c r="D761" s="209"/>
      <c r="E761" s="204"/>
      <c r="M761" s="208"/>
      <c r="N761" s="209"/>
      <c r="O761" s="209"/>
      <c r="P761" s="204"/>
      <c r="S761" s="208"/>
      <c r="T761" s="209"/>
      <c r="U761" s="209"/>
      <c r="V761" s="204"/>
      <c r="Y761" s="208"/>
      <c r="Z761" s="209"/>
      <c r="AA761" s="209"/>
      <c r="AB761" s="204"/>
    </row>
    <row r="762" spans="1:28" s="203" customFormat="1" x14ac:dyDescent="0.2">
      <c r="B762" s="208"/>
      <c r="C762" s="209"/>
      <c r="D762" s="209"/>
      <c r="E762" s="204"/>
      <c r="M762" s="208"/>
      <c r="N762" s="209"/>
      <c r="O762" s="209"/>
      <c r="P762" s="204"/>
      <c r="S762" s="208"/>
      <c r="T762" s="209"/>
      <c r="U762" s="209"/>
      <c r="V762" s="204"/>
      <c r="Y762" s="208"/>
      <c r="Z762" s="209"/>
      <c r="AA762" s="209"/>
      <c r="AB762" s="204"/>
    </row>
    <row r="763" spans="1:28" s="203" customFormat="1" ht="13.5" thickBot="1" x14ac:dyDescent="0.25">
      <c r="B763" s="208"/>
      <c r="C763" s="209"/>
      <c r="D763" s="209"/>
      <c r="E763" s="204"/>
      <c r="M763" s="208"/>
      <c r="N763" s="209"/>
      <c r="O763" s="209"/>
      <c r="P763" s="204"/>
      <c r="S763" s="208"/>
      <c r="T763" s="209"/>
      <c r="U763" s="209"/>
      <c r="V763" s="204"/>
      <c r="Y763" s="208"/>
      <c r="Z763" s="209"/>
      <c r="AA763" s="209"/>
      <c r="AB763" s="204"/>
    </row>
    <row r="764" spans="1:28" s="203" customFormat="1" ht="12.75" customHeight="1" x14ac:dyDescent="0.2">
      <c r="A764" s="33">
        <v>36</v>
      </c>
      <c r="B764" s="34"/>
      <c r="C764" s="458" t="s">
        <v>181</v>
      </c>
      <c r="D764" s="458" t="s">
        <v>41</v>
      </c>
      <c r="E764" s="460" t="s">
        <v>21</v>
      </c>
      <c r="L764" s="33">
        <v>36</v>
      </c>
      <c r="M764" s="34"/>
      <c r="N764" s="458" t="s">
        <v>181</v>
      </c>
      <c r="O764" s="458" t="s">
        <v>41</v>
      </c>
      <c r="P764" s="460" t="s">
        <v>21</v>
      </c>
      <c r="R764" s="33">
        <v>36</v>
      </c>
      <c r="S764" s="34"/>
      <c r="T764" s="458" t="s">
        <v>181</v>
      </c>
      <c r="U764" s="458" t="s">
        <v>41</v>
      </c>
      <c r="V764" s="460" t="s">
        <v>21</v>
      </c>
      <c r="X764" s="33">
        <v>36</v>
      </c>
      <c r="Y764" s="34"/>
      <c r="Z764" s="458" t="s">
        <v>181</v>
      </c>
      <c r="AA764" s="458" t="s">
        <v>41</v>
      </c>
      <c r="AB764" s="460" t="s">
        <v>21</v>
      </c>
    </row>
    <row r="765" spans="1:28" s="203" customFormat="1" ht="51" x14ac:dyDescent="0.2">
      <c r="A765" s="35" t="s">
        <v>9</v>
      </c>
      <c r="B765" s="64" t="str">
        <f>+" אסמכתא " &amp; B38 &amp;"         חזרה לטבלה "</f>
        <v xml:space="preserve"> אסמכתא          חזרה לטבלה </v>
      </c>
      <c r="C765" s="459"/>
      <c r="D765" s="459"/>
      <c r="E765" s="461"/>
      <c r="L765" s="35" t="s">
        <v>27</v>
      </c>
      <c r="M765" s="64" t="str">
        <f>+" אסמכתא " &amp; B38 &amp;"         חזרה לטבלה "</f>
        <v xml:space="preserve"> אסמכתא          חזרה לטבלה </v>
      </c>
      <c r="N765" s="459"/>
      <c r="O765" s="459"/>
      <c r="P765" s="461"/>
      <c r="R765" s="35" t="s">
        <v>27</v>
      </c>
      <c r="S765" s="64" t="str">
        <f>+" אסמכתא " &amp; B38 &amp;"         חזרה לטבלה "</f>
        <v xml:space="preserve"> אסמכתא          חזרה לטבלה </v>
      </c>
      <c r="T765" s="459"/>
      <c r="U765" s="459"/>
      <c r="V765" s="461"/>
      <c r="X765" s="35" t="s">
        <v>27</v>
      </c>
      <c r="Y765" s="64" t="str">
        <f>+" אסמכתא " &amp; B38 &amp;"         חזרה לטבלה "</f>
        <v xml:space="preserve"> אסמכתא          חזרה לטבלה </v>
      </c>
      <c r="Z765" s="459"/>
      <c r="AA765" s="459"/>
      <c r="AB765" s="461"/>
    </row>
    <row r="766" spans="1:28" s="203" customFormat="1" x14ac:dyDescent="0.2">
      <c r="A766" s="39">
        <v>1</v>
      </c>
      <c r="B766" s="291"/>
      <c r="C766" s="292"/>
      <c r="D766" s="292"/>
      <c r="E766" s="293"/>
      <c r="L766" s="39">
        <v>12</v>
      </c>
      <c r="M766" s="291"/>
      <c r="N766" s="292"/>
      <c r="O766" s="292"/>
      <c r="P766" s="293"/>
      <c r="R766" s="39">
        <v>23</v>
      </c>
      <c r="S766" s="291"/>
      <c r="T766" s="292"/>
      <c r="U766" s="292"/>
      <c r="V766" s="293"/>
      <c r="X766" s="39">
        <v>34</v>
      </c>
      <c r="Y766" s="291"/>
      <c r="Z766" s="292"/>
      <c r="AA766" s="292"/>
      <c r="AB766" s="293"/>
    </row>
    <row r="767" spans="1:28" s="203" customFormat="1" x14ac:dyDescent="0.2">
      <c r="A767" s="39">
        <v>2</v>
      </c>
      <c r="B767" s="291"/>
      <c r="C767" s="292"/>
      <c r="D767" s="292"/>
      <c r="E767" s="293"/>
      <c r="L767" s="39">
        <v>13</v>
      </c>
      <c r="M767" s="291"/>
      <c r="N767" s="292"/>
      <c r="O767" s="292"/>
      <c r="P767" s="293"/>
      <c r="R767" s="39">
        <v>24</v>
      </c>
      <c r="S767" s="291"/>
      <c r="T767" s="292"/>
      <c r="U767" s="292"/>
      <c r="V767" s="293"/>
      <c r="X767" s="39">
        <v>35</v>
      </c>
      <c r="Y767" s="291"/>
      <c r="Z767" s="292"/>
      <c r="AA767" s="292"/>
      <c r="AB767" s="293"/>
    </row>
    <row r="768" spans="1:28" s="203" customFormat="1" x14ac:dyDescent="0.2">
      <c r="A768" s="39">
        <v>3</v>
      </c>
      <c r="B768" s="291"/>
      <c r="C768" s="292"/>
      <c r="D768" s="292"/>
      <c r="E768" s="293"/>
      <c r="L768" s="39">
        <v>14</v>
      </c>
      <c r="M768" s="291"/>
      <c r="N768" s="292"/>
      <c r="O768" s="292"/>
      <c r="P768" s="293"/>
      <c r="R768" s="39">
        <v>25</v>
      </c>
      <c r="S768" s="291"/>
      <c r="T768" s="292"/>
      <c r="U768" s="292"/>
      <c r="V768" s="293"/>
      <c r="X768" s="39">
        <v>36</v>
      </c>
      <c r="Y768" s="291"/>
      <c r="Z768" s="292"/>
      <c r="AA768" s="292"/>
      <c r="AB768" s="293"/>
    </row>
    <row r="769" spans="1:28" s="203" customFormat="1" x14ac:dyDescent="0.2">
      <c r="A769" s="39">
        <v>4</v>
      </c>
      <c r="B769" s="291"/>
      <c r="C769" s="292"/>
      <c r="D769" s="292"/>
      <c r="E769" s="293"/>
      <c r="L769" s="39">
        <v>15</v>
      </c>
      <c r="M769" s="291"/>
      <c r="N769" s="292"/>
      <c r="O769" s="292"/>
      <c r="P769" s="293"/>
      <c r="R769" s="39">
        <v>26</v>
      </c>
      <c r="S769" s="291"/>
      <c r="T769" s="292"/>
      <c r="U769" s="292"/>
      <c r="V769" s="293"/>
      <c r="X769" s="39">
        <v>37</v>
      </c>
      <c r="Y769" s="291"/>
      <c r="Z769" s="292"/>
      <c r="AA769" s="292"/>
      <c r="AB769" s="293"/>
    </row>
    <row r="770" spans="1:28" s="203" customFormat="1" x14ac:dyDescent="0.2">
      <c r="A770" s="39">
        <v>5</v>
      </c>
      <c r="B770" s="291"/>
      <c r="C770" s="292"/>
      <c r="D770" s="292"/>
      <c r="E770" s="293"/>
      <c r="L770" s="39">
        <v>16</v>
      </c>
      <c r="M770" s="291"/>
      <c r="N770" s="292"/>
      <c r="O770" s="292"/>
      <c r="P770" s="293"/>
      <c r="R770" s="39">
        <v>27</v>
      </c>
      <c r="S770" s="291"/>
      <c r="T770" s="292"/>
      <c r="U770" s="292"/>
      <c r="V770" s="293"/>
      <c r="X770" s="39">
        <v>38</v>
      </c>
      <c r="Y770" s="291"/>
      <c r="Z770" s="292"/>
      <c r="AA770" s="292"/>
      <c r="AB770" s="293"/>
    </row>
    <row r="771" spans="1:28" s="203" customFormat="1" x14ac:dyDescent="0.2">
      <c r="A771" s="39">
        <v>6</v>
      </c>
      <c r="B771" s="291"/>
      <c r="C771" s="292"/>
      <c r="D771" s="292"/>
      <c r="E771" s="293"/>
      <c r="L771" s="39">
        <v>17</v>
      </c>
      <c r="M771" s="291"/>
      <c r="N771" s="292"/>
      <c r="O771" s="292"/>
      <c r="P771" s="293"/>
      <c r="R771" s="39">
        <v>28</v>
      </c>
      <c r="S771" s="291"/>
      <c r="T771" s="292"/>
      <c r="U771" s="292"/>
      <c r="V771" s="293"/>
      <c r="X771" s="39">
        <v>39</v>
      </c>
      <c r="Y771" s="291"/>
      <c r="Z771" s="292"/>
      <c r="AA771" s="292"/>
      <c r="AB771" s="293"/>
    </row>
    <row r="772" spans="1:28" s="203" customFormat="1" x14ac:dyDescent="0.2">
      <c r="A772" s="39">
        <v>7</v>
      </c>
      <c r="B772" s="291"/>
      <c r="C772" s="292"/>
      <c r="D772" s="292"/>
      <c r="E772" s="293"/>
      <c r="L772" s="39">
        <v>18</v>
      </c>
      <c r="M772" s="291"/>
      <c r="N772" s="292"/>
      <c r="O772" s="292"/>
      <c r="P772" s="293"/>
      <c r="R772" s="39">
        <v>29</v>
      </c>
      <c r="S772" s="291"/>
      <c r="T772" s="292"/>
      <c r="U772" s="292"/>
      <c r="V772" s="293"/>
      <c r="X772" s="39">
        <v>40</v>
      </c>
      <c r="Y772" s="291"/>
      <c r="Z772" s="292"/>
      <c r="AA772" s="292"/>
      <c r="AB772" s="293"/>
    </row>
    <row r="773" spans="1:28" s="203" customFormat="1" x14ac:dyDescent="0.2">
      <c r="A773" s="39">
        <v>8</v>
      </c>
      <c r="B773" s="291"/>
      <c r="C773" s="292"/>
      <c r="D773" s="292"/>
      <c r="E773" s="293"/>
      <c r="L773" s="39">
        <v>19</v>
      </c>
      <c r="M773" s="291"/>
      <c r="N773" s="292"/>
      <c r="O773" s="292"/>
      <c r="P773" s="293"/>
      <c r="R773" s="39">
        <v>30</v>
      </c>
      <c r="S773" s="291"/>
      <c r="T773" s="292"/>
      <c r="U773" s="292"/>
      <c r="V773" s="293"/>
      <c r="X773" s="39">
        <v>41</v>
      </c>
      <c r="Y773" s="291"/>
      <c r="Z773" s="292"/>
      <c r="AA773" s="292"/>
      <c r="AB773" s="293"/>
    </row>
    <row r="774" spans="1:28" s="203" customFormat="1" x14ac:dyDescent="0.2">
      <c r="A774" s="39">
        <v>9</v>
      </c>
      <c r="B774" s="291"/>
      <c r="C774" s="292"/>
      <c r="D774" s="292"/>
      <c r="E774" s="293"/>
      <c r="L774" s="39">
        <v>20</v>
      </c>
      <c r="M774" s="291"/>
      <c r="N774" s="292"/>
      <c r="O774" s="292"/>
      <c r="P774" s="293"/>
      <c r="R774" s="39">
        <v>31</v>
      </c>
      <c r="S774" s="291"/>
      <c r="T774" s="292"/>
      <c r="U774" s="292"/>
      <c r="V774" s="293"/>
      <c r="X774" s="39">
        <v>42</v>
      </c>
      <c r="Y774" s="291"/>
      <c r="Z774" s="292"/>
      <c r="AA774" s="292"/>
      <c r="AB774" s="293"/>
    </row>
    <row r="775" spans="1:28" s="203" customFormat="1" x14ac:dyDescent="0.2">
      <c r="A775" s="39">
        <v>10</v>
      </c>
      <c r="B775" s="291"/>
      <c r="C775" s="292"/>
      <c r="D775" s="292"/>
      <c r="E775" s="293"/>
      <c r="L775" s="39">
        <v>21</v>
      </c>
      <c r="M775" s="291"/>
      <c r="N775" s="292"/>
      <c r="O775" s="292"/>
      <c r="P775" s="293"/>
      <c r="R775" s="39">
        <v>32</v>
      </c>
      <c r="S775" s="291"/>
      <c r="T775" s="292"/>
      <c r="U775" s="292"/>
      <c r="V775" s="293"/>
      <c r="X775" s="39">
        <v>43</v>
      </c>
      <c r="Y775" s="291"/>
      <c r="Z775" s="292"/>
      <c r="AA775" s="292"/>
      <c r="AB775" s="293"/>
    </row>
    <row r="776" spans="1:28" s="203" customFormat="1" ht="13.5" thickBot="1" x14ac:dyDescent="0.25">
      <c r="A776" s="39">
        <v>11</v>
      </c>
      <c r="B776" s="291"/>
      <c r="C776" s="292"/>
      <c r="D776" s="292"/>
      <c r="E776" s="293"/>
      <c r="L776" s="39">
        <v>22</v>
      </c>
      <c r="M776" s="291"/>
      <c r="N776" s="292"/>
      <c r="O776" s="292"/>
      <c r="P776" s="293"/>
      <c r="R776" s="39">
        <v>33</v>
      </c>
      <c r="S776" s="291"/>
      <c r="T776" s="292"/>
      <c r="U776" s="292"/>
      <c r="V776" s="293"/>
      <c r="X776" s="40"/>
      <c r="Y776" s="42" t="s">
        <v>5</v>
      </c>
      <c r="Z776" s="43"/>
      <c r="AA776" s="43"/>
      <c r="AB776" s="315">
        <f>SUM(E766:E776)+SUM(P766:P776)+SUM(AB766:AB775)+SUM(V766:V776)</f>
        <v>0</v>
      </c>
    </row>
    <row r="777" spans="1:28" s="203" customFormat="1" x14ac:dyDescent="0.2">
      <c r="B777" s="208"/>
      <c r="C777" s="209"/>
      <c r="D777" s="209"/>
      <c r="E777" s="204"/>
      <c r="M777" s="208"/>
      <c r="N777" s="209"/>
      <c r="O777" s="209"/>
      <c r="P777" s="204"/>
      <c r="S777" s="208"/>
      <c r="T777" s="209"/>
      <c r="U777" s="209"/>
      <c r="V777" s="204"/>
      <c r="Y777" s="208"/>
      <c r="Z777" s="209"/>
      <c r="AA777" s="209"/>
      <c r="AB777" s="204"/>
    </row>
    <row r="778" spans="1:28" s="203" customFormat="1" x14ac:dyDescent="0.2">
      <c r="B778" s="208"/>
      <c r="C778" s="209"/>
      <c r="D778" s="209"/>
      <c r="E778" s="204"/>
      <c r="M778" s="208"/>
      <c r="N778" s="209"/>
      <c r="O778" s="209"/>
      <c r="P778" s="204"/>
      <c r="S778" s="208"/>
      <c r="T778" s="209"/>
      <c r="U778" s="209"/>
      <c r="V778" s="204"/>
      <c r="Y778" s="208"/>
      <c r="Z778" s="209"/>
      <c r="AA778" s="209"/>
      <c r="AB778" s="204"/>
    </row>
    <row r="779" spans="1:28" s="203" customFormat="1" x14ac:dyDescent="0.2">
      <c r="B779" s="208"/>
      <c r="C779" s="209"/>
      <c r="D779" s="209"/>
      <c r="E779" s="204"/>
      <c r="M779" s="208"/>
      <c r="N779" s="209"/>
      <c r="O779" s="209"/>
      <c r="P779" s="204"/>
      <c r="S779" s="208"/>
      <c r="T779" s="209"/>
      <c r="U779" s="209"/>
      <c r="V779" s="204"/>
      <c r="Y779" s="208"/>
      <c r="Z779" s="209"/>
      <c r="AA779" s="209"/>
      <c r="AB779" s="204"/>
    </row>
    <row r="780" spans="1:28" s="203" customFormat="1" x14ac:dyDescent="0.2">
      <c r="B780" s="208"/>
      <c r="C780" s="209"/>
      <c r="D780" s="209"/>
      <c r="E780" s="204"/>
      <c r="M780" s="208"/>
      <c r="N780" s="209"/>
      <c r="O780" s="209"/>
      <c r="P780" s="204"/>
      <c r="S780" s="208"/>
      <c r="T780" s="209"/>
      <c r="U780" s="209"/>
      <c r="V780" s="204"/>
      <c r="Y780" s="208"/>
      <c r="Z780" s="209"/>
      <c r="AA780" s="209"/>
      <c r="AB780" s="204"/>
    </row>
    <row r="781" spans="1:28" s="203" customFormat="1" x14ac:dyDescent="0.2">
      <c r="B781" s="208"/>
      <c r="C781" s="209"/>
      <c r="D781" s="209"/>
      <c r="E781" s="204"/>
      <c r="M781" s="208"/>
      <c r="N781" s="209"/>
      <c r="O781" s="209"/>
      <c r="P781" s="204"/>
      <c r="S781" s="208"/>
      <c r="T781" s="209"/>
      <c r="U781" s="209"/>
      <c r="V781" s="204"/>
      <c r="Y781" s="208"/>
      <c r="Z781" s="209"/>
      <c r="AA781" s="209"/>
      <c r="AB781" s="204"/>
    </row>
    <row r="782" spans="1:28" s="203" customFormat="1" x14ac:dyDescent="0.2">
      <c r="B782" s="208"/>
      <c r="C782" s="209"/>
      <c r="D782" s="209"/>
      <c r="E782" s="204"/>
      <c r="M782" s="208"/>
      <c r="N782" s="209"/>
      <c r="O782" s="209"/>
      <c r="P782" s="204"/>
      <c r="S782" s="208"/>
      <c r="T782" s="209"/>
      <c r="U782" s="209"/>
      <c r="V782" s="204"/>
      <c r="Y782" s="208"/>
      <c r="Z782" s="209"/>
      <c r="AA782" s="209"/>
      <c r="AB782" s="204"/>
    </row>
    <row r="783" spans="1:28" s="203" customFormat="1" ht="13.5" thickBot="1" x14ac:dyDescent="0.25">
      <c r="B783" s="208"/>
      <c r="C783" s="209"/>
      <c r="D783" s="209"/>
      <c r="E783" s="204"/>
      <c r="M783" s="208"/>
      <c r="N783" s="209"/>
      <c r="O783" s="209"/>
      <c r="P783" s="204"/>
      <c r="S783" s="208"/>
      <c r="T783" s="209"/>
      <c r="U783" s="209"/>
      <c r="V783" s="204"/>
      <c r="Y783" s="208"/>
      <c r="Z783" s="209"/>
      <c r="AA783" s="209"/>
      <c r="AB783" s="204"/>
    </row>
    <row r="784" spans="1:28" s="203" customFormat="1" ht="12.75" customHeight="1" x14ac:dyDescent="0.2">
      <c r="A784" s="33">
        <v>37</v>
      </c>
      <c r="B784" s="34"/>
      <c r="C784" s="458" t="s">
        <v>181</v>
      </c>
      <c r="D784" s="458" t="s">
        <v>41</v>
      </c>
      <c r="E784" s="460" t="s">
        <v>21</v>
      </c>
      <c r="L784" s="33">
        <v>37</v>
      </c>
      <c r="M784" s="34"/>
      <c r="N784" s="458" t="s">
        <v>181</v>
      </c>
      <c r="O784" s="458" t="s">
        <v>41</v>
      </c>
      <c r="P784" s="460" t="s">
        <v>21</v>
      </c>
      <c r="R784" s="33">
        <v>37</v>
      </c>
      <c r="S784" s="34"/>
      <c r="T784" s="458" t="s">
        <v>181</v>
      </c>
      <c r="U784" s="458" t="s">
        <v>41</v>
      </c>
      <c r="V784" s="460" t="s">
        <v>21</v>
      </c>
      <c r="X784" s="33">
        <v>37</v>
      </c>
      <c r="Y784" s="34"/>
      <c r="Z784" s="458" t="s">
        <v>181</v>
      </c>
      <c r="AA784" s="458" t="s">
        <v>41</v>
      </c>
      <c r="AB784" s="460" t="s">
        <v>21</v>
      </c>
    </row>
    <row r="785" spans="1:28" s="203" customFormat="1" ht="51" x14ac:dyDescent="0.2">
      <c r="A785" s="35" t="s">
        <v>9</v>
      </c>
      <c r="B785" s="64" t="str">
        <f>+" אסמכתא " &amp; B39 &amp;"         חזרה לטבלה "</f>
        <v xml:space="preserve"> אסמכתא          חזרה לטבלה </v>
      </c>
      <c r="C785" s="459"/>
      <c r="D785" s="459"/>
      <c r="E785" s="461"/>
      <c r="L785" s="35" t="s">
        <v>27</v>
      </c>
      <c r="M785" s="64" t="str">
        <f>+" אסמכתא " &amp; B39 &amp;"         חזרה לטבלה "</f>
        <v xml:space="preserve"> אסמכתא          חזרה לטבלה </v>
      </c>
      <c r="N785" s="459"/>
      <c r="O785" s="459"/>
      <c r="P785" s="461"/>
      <c r="R785" s="35" t="s">
        <v>27</v>
      </c>
      <c r="S785" s="64" t="str">
        <f>+" אסמכתא " &amp; B39 &amp;"         חזרה לטבלה "</f>
        <v xml:space="preserve"> אסמכתא          חזרה לטבלה </v>
      </c>
      <c r="T785" s="459"/>
      <c r="U785" s="459"/>
      <c r="V785" s="461"/>
      <c r="X785" s="35" t="s">
        <v>27</v>
      </c>
      <c r="Y785" s="64" t="str">
        <f>+" אסמכתא " &amp; B39 &amp;"         חזרה לטבלה "</f>
        <v xml:space="preserve"> אסמכתא          חזרה לטבלה </v>
      </c>
      <c r="Z785" s="459"/>
      <c r="AA785" s="459"/>
      <c r="AB785" s="461"/>
    </row>
    <row r="786" spans="1:28" s="203" customFormat="1" x14ac:dyDescent="0.2">
      <c r="A786" s="39">
        <v>1</v>
      </c>
      <c r="B786" s="291"/>
      <c r="C786" s="292"/>
      <c r="D786" s="292"/>
      <c r="E786" s="293"/>
      <c r="L786" s="39">
        <v>12</v>
      </c>
      <c r="M786" s="291"/>
      <c r="N786" s="292"/>
      <c r="O786" s="292"/>
      <c r="P786" s="293"/>
      <c r="R786" s="39">
        <v>23</v>
      </c>
      <c r="S786" s="291"/>
      <c r="T786" s="292"/>
      <c r="U786" s="292"/>
      <c r="V786" s="293"/>
      <c r="X786" s="39">
        <v>34</v>
      </c>
      <c r="Y786" s="291"/>
      <c r="Z786" s="292"/>
      <c r="AA786" s="292"/>
      <c r="AB786" s="293"/>
    </row>
    <row r="787" spans="1:28" s="203" customFormat="1" x14ac:dyDescent="0.2">
      <c r="A787" s="39">
        <v>2</v>
      </c>
      <c r="B787" s="291"/>
      <c r="C787" s="292"/>
      <c r="D787" s="292"/>
      <c r="E787" s="293"/>
      <c r="L787" s="39">
        <v>13</v>
      </c>
      <c r="M787" s="291"/>
      <c r="N787" s="292"/>
      <c r="O787" s="292"/>
      <c r="P787" s="293"/>
      <c r="R787" s="39">
        <v>24</v>
      </c>
      <c r="S787" s="291"/>
      <c r="T787" s="292"/>
      <c r="U787" s="292"/>
      <c r="V787" s="293"/>
      <c r="X787" s="39">
        <v>35</v>
      </c>
      <c r="Y787" s="291"/>
      <c r="Z787" s="292"/>
      <c r="AA787" s="292"/>
      <c r="AB787" s="293"/>
    </row>
    <row r="788" spans="1:28" s="203" customFormat="1" x14ac:dyDescent="0.2">
      <c r="A788" s="39">
        <v>3</v>
      </c>
      <c r="B788" s="291"/>
      <c r="C788" s="292"/>
      <c r="D788" s="292"/>
      <c r="E788" s="293"/>
      <c r="L788" s="39">
        <v>14</v>
      </c>
      <c r="M788" s="291"/>
      <c r="N788" s="292"/>
      <c r="O788" s="292"/>
      <c r="P788" s="293"/>
      <c r="R788" s="39">
        <v>25</v>
      </c>
      <c r="S788" s="291"/>
      <c r="T788" s="292"/>
      <c r="U788" s="292"/>
      <c r="V788" s="293"/>
      <c r="X788" s="39">
        <v>36</v>
      </c>
      <c r="Y788" s="291"/>
      <c r="Z788" s="292"/>
      <c r="AA788" s="292"/>
      <c r="AB788" s="293"/>
    </row>
    <row r="789" spans="1:28" s="203" customFormat="1" x14ac:dyDescent="0.2">
      <c r="A789" s="39">
        <v>4</v>
      </c>
      <c r="B789" s="291"/>
      <c r="C789" s="292"/>
      <c r="D789" s="292"/>
      <c r="E789" s="293"/>
      <c r="L789" s="39">
        <v>15</v>
      </c>
      <c r="M789" s="291"/>
      <c r="N789" s="292"/>
      <c r="O789" s="292"/>
      <c r="P789" s="293"/>
      <c r="R789" s="39">
        <v>26</v>
      </c>
      <c r="S789" s="291"/>
      <c r="T789" s="292"/>
      <c r="U789" s="292"/>
      <c r="V789" s="293"/>
      <c r="X789" s="39">
        <v>37</v>
      </c>
      <c r="Y789" s="291"/>
      <c r="Z789" s="292"/>
      <c r="AA789" s="292"/>
      <c r="AB789" s="293"/>
    </row>
    <row r="790" spans="1:28" s="203" customFormat="1" x14ac:dyDescent="0.2">
      <c r="A790" s="39">
        <v>5</v>
      </c>
      <c r="B790" s="291"/>
      <c r="C790" s="292"/>
      <c r="D790" s="292"/>
      <c r="E790" s="293"/>
      <c r="L790" s="39">
        <v>16</v>
      </c>
      <c r="M790" s="291"/>
      <c r="N790" s="292"/>
      <c r="O790" s="292"/>
      <c r="P790" s="293"/>
      <c r="R790" s="39">
        <v>27</v>
      </c>
      <c r="S790" s="291"/>
      <c r="T790" s="292"/>
      <c r="U790" s="292"/>
      <c r="V790" s="293"/>
      <c r="X790" s="39">
        <v>38</v>
      </c>
      <c r="Y790" s="291"/>
      <c r="Z790" s="292"/>
      <c r="AA790" s="292"/>
      <c r="AB790" s="293"/>
    </row>
    <row r="791" spans="1:28" s="203" customFormat="1" x14ac:dyDescent="0.2">
      <c r="A791" s="39">
        <v>6</v>
      </c>
      <c r="B791" s="291"/>
      <c r="C791" s="292"/>
      <c r="D791" s="292"/>
      <c r="E791" s="293"/>
      <c r="L791" s="39">
        <v>17</v>
      </c>
      <c r="M791" s="291"/>
      <c r="N791" s="292"/>
      <c r="O791" s="292"/>
      <c r="P791" s="293"/>
      <c r="R791" s="39">
        <v>28</v>
      </c>
      <c r="S791" s="291"/>
      <c r="T791" s="292"/>
      <c r="U791" s="292"/>
      <c r="V791" s="293"/>
      <c r="X791" s="39">
        <v>39</v>
      </c>
      <c r="Y791" s="291"/>
      <c r="Z791" s="292"/>
      <c r="AA791" s="292"/>
      <c r="AB791" s="293"/>
    </row>
    <row r="792" spans="1:28" s="203" customFormat="1" x14ac:dyDescent="0.2">
      <c r="A792" s="39">
        <v>7</v>
      </c>
      <c r="B792" s="291"/>
      <c r="C792" s="292"/>
      <c r="D792" s="292"/>
      <c r="E792" s="293"/>
      <c r="L792" s="39">
        <v>18</v>
      </c>
      <c r="M792" s="291"/>
      <c r="N792" s="292"/>
      <c r="O792" s="292"/>
      <c r="P792" s="293"/>
      <c r="R792" s="39">
        <v>29</v>
      </c>
      <c r="S792" s="291"/>
      <c r="T792" s="292"/>
      <c r="U792" s="292"/>
      <c r="V792" s="293"/>
      <c r="X792" s="39">
        <v>40</v>
      </c>
      <c r="Y792" s="291"/>
      <c r="Z792" s="292"/>
      <c r="AA792" s="292"/>
      <c r="AB792" s="293"/>
    </row>
    <row r="793" spans="1:28" s="203" customFormat="1" x14ac:dyDescent="0.2">
      <c r="A793" s="39">
        <v>8</v>
      </c>
      <c r="B793" s="291"/>
      <c r="C793" s="292"/>
      <c r="D793" s="292"/>
      <c r="E793" s="293"/>
      <c r="L793" s="39">
        <v>19</v>
      </c>
      <c r="M793" s="291"/>
      <c r="N793" s="292"/>
      <c r="O793" s="292"/>
      <c r="P793" s="293"/>
      <c r="R793" s="39">
        <v>30</v>
      </c>
      <c r="S793" s="291"/>
      <c r="T793" s="292"/>
      <c r="U793" s="292"/>
      <c r="V793" s="293"/>
      <c r="X793" s="39">
        <v>41</v>
      </c>
      <c r="Y793" s="291"/>
      <c r="Z793" s="292"/>
      <c r="AA793" s="292"/>
      <c r="AB793" s="293"/>
    </row>
    <row r="794" spans="1:28" s="203" customFormat="1" x14ac:dyDescent="0.2">
      <c r="A794" s="39">
        <v>9</v>
      </c>
      <c r="B794" s="291"/>
      <c r="C794" s="292"/>
      <c r="D794" s="292"/>
      <c r="E794" s="293"/>
      <c r="L794" s="39">
        <v>20</v>
      </c>
      <c r="M794" s="291"/>
      <c r="N794" s="292"/>
      <c r="O794" s="292"/>
      <c r="P794" s="293"/>
      <c r="R794" s="39">
        <v>31</v>
      </c>
      <c r="S794" s="291"/>
      <c r="T794" s="292"/>
      <c r="U794" s="292"/>
      <c r="V794" s="293"/>
      <c r="X794" s="39">
        <v>42</v>
      </c>
      <c r="Y794" s="291"/>
      <c r="Z794" s="292"/>
      <c r="AA794" s="292"/>
      <c r="AB794" s="293"/>
    </row>
    <row r="795" spans="1:28" s="203" customFormat="1" x14ac:dyDescent="0.2">
      <c r="A795" s="39">
        <v>10</v>
      </c>
      <c r="B795" s="291"/>
      <c r="C795" s="292"/>
      <c r="D795" s="292"/>
      <c r="E795" s="293"/>
      <c r="L795" s="39">
        <v>21</v>
      </c>
      <c r="M795" s="291"/>
      <c r="N795" s="292"/>
      <c r="O795" s="292"/>
      <c r="P795" s="293"/>
      <c r="R795" s="39">
        <v>32</v>
      </c>
      <c r="S795" s="291"/>
      <c r="T795" s="292"/>
      <c r="U795" s="292"/>
      <c r="V795" s="293"/>
      <c r="X795" s="39">
        <v>43</v>
      </c>
      <c r="Y795" s="291"/>
      <c r="Z795" s="292"/>
      <c r="AA795" s="292"/>
      <c r="AB795" s="293"/>
    </row>
    <row r="796" spans="1:28" s="203" customFormat="1" ht="13.5" thickBot="1" x14ac:dyDescent="0.25">
      <c r="A796" s="39">
        <v>11</v>
      </c>
      <c r="B796" s="291"/>
      <c r="C796" s="292"/>
      <c r="D796" s="292"/>
      <c r="E796" s="293"/>
      <c r="L796" s="39">
        <v>22</v>
      </c>
      <c r="M796" s="291"/>
      <c r="N796" s="292"/>
      <c r="O796" s="292"/>
      <c r="P796" s="293"/>
      <c r="R796" s="39">
        <v>33</v>
      </c>
      <c r="S796" s="291"/>
      <c r="T796" s="292"/>
      <c r="U796" s="292"/>
      <c r="V796" s="293"/>
      <c r="X796" s="40"/>
      <c r="Y796" s="42" t="s">
        <v>5</v>
      </c>
      <c r="Z796" s="43"/>
      <c r="AA796" s="43"/>
      <c r="AB796" s="315">
        <f>SUM(E786:E796)+SUM(P786:P796)+SUM(AB786:AB795)+SUM(V786:V796)</f>
        <v>0</v>
      </c>
    </row>
    <row r="797" spans="1:28" s="203" customFormat="1" x14ac:dyDescent="0.2">
      <c r="B797" s="208"/>
      <c r="C797" s="209"/>
      <c r="D797" s="209"/>
      <c r="E797" s="204"/>
      <c r="M797" s="208"/>
      <c r="N797" s="209"/>
      <c r="O797" s="209"/>
      <c r="P797" s="204"/>
      <c r="S797" s="208"/>
      <c r="T797" s="209"/>
      <c r="U797" s="209"/>
      <c r="V797" s="204"/>
      <c r="Y797" s="208"/>
      <c r="Z797" s="209"/>
      <c r="AA797" s="209"/>
      <c r="AB797" s="204"/>
    </row>
    <row r="798" spans="1:28" s="203" customFormat="1" x14ac:dyDescent="0.2">
      <c r="B798" s="208"/>
      <c r="C798" s="209"/>
      <c r="D798" s="209"/>
      <c r="E798" s="204"/>
      <c r="M798" s="208"/>
      <c r="N798" s="209"/>
      <c r="O798" s="209"/>
      <c r="P798" s="204"/>
      <c r="S798" s="208"/>
      <c r="T798" s="209"/>
      <c r="U798" s="209"/>
      <c r="V798" s="204"/>
      <c r="Y798" s="208"/>
      <c r="Z798" s="209"/>
      <c r="AA798" s="209"/>
      <c r="AB798" s="204"/>
    </row>
    <row r="799" spans="1:28" s="203" customFormat="1" x14ac:dyDescent="0.2">
      <c r="B799" s="208"/>
      <c r="C799" s="209"/>
      <c r="D799" s="209"/>
      <c r="E799" s="204"/>
      <c r="M799" s="208"/>
      <c r="N799" s="209"/>
      <c r="O799" s="209"/>
      <c r="P799" s="204"/>
      <c r="S799" s="208"/>
      <c r="T799" s="209"/>
      <c r="U799" s="209"/>
      <c r="V799" s="204"/>
      <c r="Y799" s="208"/>
      <c r="Z799" s="209"/>
      <c r="AA799" s="209"/>
      <c r="AB799" s="204"/>
    </row>
    <row r="800" spans="1:28" s="203" customFormat="1" x14ac:dyDescent="0.2">
      <c r="B800" s="208"/>
      <c r="C800" s="209"/>
      <c r="D800" s="209"/>
      <c r="E800" s="204"/>
      <c r="M800" s="208"/>
      <c r="N800" s="209"/>
      <c r="O800" s="209"/>
      <c r="P800" s="204"/>
      <c r="S800" s="208"/>
      <c r="T800" s="209"/>
      <c r="U800" s="209"/>
      <c r="V800" s="204"/>
      <c r="Y800" s="208"/>
      <c r="Z800" s="209"/>
      <c r="AA800" s="209"/>
      <c r="AB800" s="204"/>
    </row>
    <row r="801" spans="1:28" s="203" customFormat="1" x14ac:dyDescent="0.2">
      <c r="B801" s="208"/>
      <c r="C801" s="209"/>
      <c r="D801" s="209"/>
      <c r="E801" s="204"/>
      <c r="M801" s="208"/>
      <c r="N801" s="209"/>
      <c r="O801" s="209"/>
      <c r="P801" s="204"/>
      <c r="S801" s="208"/>
      <c r="T801" s="209"/>
      <c r="U801" s="209"/>
      <c r="V801" s="204"/>
      <c r="Y801" s="208"/>
      <c r="Z801" s="209"/>
      <c r="AA801" s="209"/>
      <c r="AB801" s="204"/>
    </row>
    <row r="802" spans="1:28" s="203" customFormat="1" x14ac:dyDescent="0.2">
      <c r="B802" s="208"/>
      <c r="C802" s="209"/>
      <c r="D802" s="209"/>
      <c r="E802" s="204"/>
      <c r="M802" s="208"/>
      <c r="N802" s="209"/>
      <c r="O802" s="209"/>
      <c r="P802" s="204"/>
      <c r="S802" s="208"/>
      <c r="T802" s="209"/>
      <c r="U802" s="209"/>
      <c r="V802" s="204"/>
      <c r="Y802" s="208"/>
      <c r="Z802" s="209"/>
      <c r="AA802" s="209"/>
      <c r="AB802" s="204"/>
    </row>
    <row r="803" spans="1:28" s="203" customFormat="1" ht="13.5" thickBot="1" x14ac:dyDescent="0.25">
      <c r="B803" s="208"/>
      <c r="C803" s="209"/>
      <c r="D803" s="209"/>
      <c r="E803" s="204"/>
      <c r="M803" s="208"/>
      <c r="N803" s="209"/>
      <c r="O803" s="209"/>
      <c r="P803" s="204"/>
      <c r="S803" s="208"/>
      <c r="T803" s="209"/>
      <c r="U803" s="209"/>
      <c r="V803" s="204"/>
      <c r="Y803" s="208"/>
      <c r="Z803" s="209"/>
      <c r="AA803" s="209"/>
      <c r="AB803" s="204"/>
    </row>
    <row r="804" spans="1:28" s="203" customFormat="1" ht="12.75" customHeight="1" x14ac:dyDescent="0.2">
      <c r="A804" s="33">
        <v>38</v>
      </c>
      <c r="B804" s="34"/>
      <c r="C804" s="458" t="s">
        <v>181</v>
      </c>
      <c r="D804" s="458" t="s">
        <v>41</v>
      </c>
      <c r="E804" s="460" t="s">
        <v>21</v>
      </c>
      <c r="L804" s="33">
        <v>38</v>
      </c>
      <c r="M804" s="34"/>
      <c r="N804" s="458" t="s">
        <v>181</v>
      </c>
      <c r="O804" s="458" t="s">
        <v>41</v>
      </c>
      <c r="P804" s="460" t="s">
        <v>21</v>
      </c>
      <c r="R804" s="33">
        <v>38</v>
      </c>
      <c r="S804" s="34"/>
      <c r="T804" s="458" t="s">
        <v>181</v>
      </c>
      <c r="U804" s="458" t="s">
        <v>41</v>
      </c>
      <c r="V804" s="460" t="s">
        <v>21</v>
      </c>
      <c r="X804" s="33">
        <v>38</v>
      </c>
      <c r="Y804" s="34"/>
      <c r="Z804" s="458" t="s">
        <v>181</v>
      </c>
      <c r="AA804" s="458" t="s">
        <v>41</v>
      </c>
      <c r="AB804" s="460" t="s">
        <v>21</v>
      </c>
    </row>
    <row r="805" spans="1:28" s="203" customFormat="1" ht="51" x14ac:dyDescent="0.2">
      <c r="A805" s="35" t="s">
        <v>9</v>
      </c>
      <c r="B805" s="64" t="str">
        <f>+" אסמכתא " &amp; B40 &amp;"         חזרה לטבלה "</f>
        <v xml:space="preserve"> אסמכתא          חזרה לטבלה </v>
      </c>
      <c r="C805" s="459"/>
      <c r="D805" s="459"/>
      <c r="E805" s="461"/>
      <c r="L805" s="35" t="s">
        <v>27</v>
      </c>
      <c r="M805" s="64" t="str">
        <f>+" אסמכתא " &amp; B40 &amp;"         חזרה לטבלה "</f>
        <v xml:space="preserve"> אסמכתא          חזרה לטבלה </v>
      </c>
      <c r="N805" s="459"/>
      <c r="O805" s="459"/>
      <c r="P805" s="461"/>
      <c r="R805" s="35" t="s">
        <v>27</v>
      </c>
      <c r="S805" s="64" t="str">
        <f>+" אסמכתא " &amp; B40 &amp;"         חזרה לטבלה "</f>
        <v xml:space="preserve"> אסמכתא          חזרה לטבלה </v>
      </c>
      <c r="T805" s="459"/>
      <c r="U805" s="459"/>
      <c r="V805" s="461"/>
      <c r="X805" s="35" t="s">
        <v>27</v>
      </c>
      <c r="Y805" s="64" t="str">
        <f>+" אסמכתא " &amp; B40 &amp;"         חזרה לטבלה "</f>
        <v xml:space="preserve"> אסמכתא          חזרה לטבלה </v>
      </c>
      <c r="Z805" s="459"/>
      <c r="AA805" s="459"/>
      <c r="AB805" s="461"/>
    </row>
    <row r="806" spans="1:28" s="203" customFormat="1" x14ac:dyDescent="0.2">
      <c r="A806" s="39">
        <v>1</v>
      </c>
      <c r="B806" s="291"/>
      <c r="C806" s="292"/>
      <c r="D806" s="292"/>
      <c r="E806" s="293"/>
      <c r="L806" s="39">
        <v>12</v>
      </c>
      <c r="M806" s="291"/>
      <c r="N806" s="292"/>
      <c r="O806" s="292"/>
      <c r="P806" s="293"/>
      <c r="R806" s="39">
        <v>23</v>
      </c>
      <c r="S806" s="291"/>
      <c r="T806" s="292"/>
      <c r="U806" s="292"/>
      <c r="V806" s="293"/>
      <c r="X806" s="39">
        <v>34</v>
      </c>
      <c r="Y806" s="291"/>
      <c r="Z806" s="292"/>
      <c r="AA806" s="292"/>
      <c r="AB806" s="293"/>
    </row>
    <row r="807" spans="1:28" s="203" customFormat="1" x14ac:dyDescent="0.2">
      <c r="A807" s="39">
        <v>2</v>
      </c>
      <c r="B807" s="291"/>
      <c r="C807" s="292"/>
      <c r="D807" s="292"/>
      <c r="E807" s="293"/>
      <c r="L807" s="39">
        <v>13</v>
      </c>
      <c r="M807" s="291"/>
      <c r="N807" s="292"/>
      <c r="O807" s="292"/>
      <c r="P807" s="293"/>
      <c r="R807" s="39">
        <v>24</v>
      </c>
      <c r="S807" s="291"/>
      <c r="T807" s="292"/>
      <c r="U807" s="292"/>
      <c r="V807" s="293"/>
      <c r="X807" s="39">
        <v>35</v>
      </c>
      <c r="Y807" s="291"/>
      <c r="Z807" s="292"/>
      <c r="AA807" s="292"/>
      <c r="AB807" s="293"/>
    </row>
    <row r="808" spans="1:28" s="203" customFormat="1" x14ac:dyDescent="0.2">
      <c r="A808" s="39">
        <v>3</v>
      </c>
      <c r="B808" s="291"/>
      <c r="C808" s="292"/>
      <c r="D808" s="292"/>
      <c r="E808" s="293"/>
      <c r="L808" s="39">
        <v>14</v>
      </c>
      <c r="M808" s="291"/>
      <c r="N808" s="292"/>
      <c r="O808" s="292"/>
      <c r="P808" s="293"/>
      <c r="R808" s="39">
        <v>25</v>
      </c>
      <c r="S808" s="291"/>
      <c r="T808" s="292"/>
      <c r="U808" s="292"/>
      <c r="V808" s="293"/>
      <c r="X808" s="39">
        <v>36</v>
      </c>
      <c r="Y808" s="291"/>
      <c r="Z808" s="292"/>
      <c r="AA808" s="292"/>
      <c r="AB808" s="293"/>
    </row>
    <row r="809" spans="1:28" s="203" customFormat="1" x14ac:dyDescent="0.2">
      <c r="A809" s="39">
        <v>4</v>
      </c>
      <c r="B809" s="291"/>
      <c r="C809" s="292"/>
      <c r="D809" s="292"/>
      <c r="E809" s="293"/>
      <c r="L809" s="39">
        <v>15</v>
      </c>
      <c r="M809" s="291"/>
      <c r="N809" s="292"/>
      <c r="O809" s="292"/>
      <c r="P809" s="293"/>
      <c r="R809" s="39">
        <v>26</v>
      </c>
      <c r="S809" s="291"/>
      <c r="T809" s="292"/>
      <c r="U809" s="292"/>
      <c r="V809" s="293"/>
      <c r="X809" s="39">
        <v>37</v>
      </c>
      <c r="Y809" s="291"/>
      <c r="Z809" s="292"/>
      <c r="AA809" s="292"/>
      <c r="AB809" s="293"/>
    </row>
    <row r="810" spans="1:28" s="203" customFormat="1" x14ac:dyDescent="0.2">
      <c r="A810" s="39">
        <v>5</v>
      </c>
      <c r="B810" s="291"/>
      <c r="C810" s="292"/>
      <c r="D810" s="292"/>
      <c r="E810" s="293"/>
      <c r="L810" s="39">
        <v>16</v>
      </c>
      <c r="M810" s="291"/>
      <c r="N810" s="292"/>
      <c r="O810" s="292"/>
      <c r="P810" s="293"/>
      <c r="R810" s="39">
        <v>27</v>
      </c>
      <c r="S810" s="291"/>
      <c r="T810" s="292"/>
      <c r="U810" s="292"/>
      <c r="V810" s="293"/>
      <c r="X810" s="39">
        <v>38</v>
      </c>
      <c r="Y810" s="291"/>
      <c r="Z810" s="292"/>
      <c r="AA810" s="292"/>
      <c r="AB810" s="293"/>
    </row>
    <row r="811" spans="1:28" s="203" customFormat="1" x14ac:dyDescent="0.2">
      <c r="A811" s="39">
        <v>6</v>
      </c>
      <c r="B811" s="291"/>
      <c r="C811" s="292"/>
      <c r="D811" s="292"/>
      <c r="E811" s="293"/>
      <c r="L811" s="39">
        <v>17</v>
      </c>
      <c r="M811" s="291"/>
      <c r="N811" s="292"/>
      <c r="O811" s="292"/>
      <c r="P811" s="293"/>
      <c r="R811" s="39">
        <v>28</v>
      </c>
      <c r="S811" s="291"/>
      <c r="T811" s="292"/>
      <c r="U811" s="292"/>
      <c r="V811" s="293"/>
      <c r="X811" s="39">
        <v>39</v>
      </c>
      <c r="Y811" s="291"/>
      <c r="Z811" s="292"/>
      <c r="AA811" s="292"/>
      <c r="AB811" s="293"/>
    </row>
    <row r="812" spans="1:28" s="203" customFormat="1" x14ac:dyDescent="0.2">
      <c r="A812" s="39">
        <v>7</v>
      </c>
      <c r="B812" s="291"/>
      <c r="C812" s="292"/>
      <c r="D812" s="292"/>
      <c r="E812" s="293"/>
      <c r="L812" s="39">
        <v>18</v>
      </c>
      <c r="M812" s="291"/>
      <c r="N812" s="292"/>
      <c r="O812" s="292"/>
      <c r="P812" s="293"/>
      <c r="R812" s="39">
        <v>29</v>
      </c>
      <c r="S812" s="291"/>
      <c r="T812" s="292"/>
      <c r="U812" s="292"/>
      <c r="V812" s="293"/>
      <c r="X812" s="39">
        <v>40</v>
      </c>
      <c r="Y812" s="291"/>
      <c r="Z812" s="292"/>
      <c r="AA812" s="292"/>
      <c r="AB812" s="293"/>
    </row>
    <row r="813" spans="1:28" s="203" customFormat="1" x14ac:dyDescent="0.2">
      <c r="A813" s="39">
        <v>8</v>
      </c>
      <c r="B813" s="291"/>
      <c r="C813" s="292"/>
      <c r="D813" s="292"/>
      <c r="E813" s="293"/>
      <c r="L813" s="39">
        <v>19</v>
      </c>
      <c r="M813" s="291"/>
      <c r="N813" s="292"/>
      <c r="O813" s="292"/>
      <c r="P813" s="293"/>
      <c r="R813" s="39">
        <v>30</v>
      </c>
      <c r="S813" s="291"/>
      <c r="T813" s="292"/>
      <c r="U813" s="292"/>
      <c r="V813" s="293"/>
      <c r="X813" s="39">
        <v>41</v>
      </c>
      <c r="Y813" s="291"/>
      <c r="Z813" s="292"/>
      <c r="AA813" s="292"/>
      <c r="AB813" s="293"/>
    </row>
    <row r="814" spans="1:28" s="203" customFormat="1" x14ac:dyDescent="0.2">
      <c r="A814" s="39">
        <v>9</v>
      </c>
      <c r="B814" s="291"/>
      <c r="C814" s="292"/>
      <c r="D814" s="292"/>
      <c r="E814" s="293"/>
      <c r="L814" s="39">
        <v>20</v>
      </c>
      <c r="M814" s="291"/>
      <c r="N814" s="292"/>
      <c r="O814" s="292"/>
      <c r="P814" s="293"/>
      <c r="R814" s="39">
        <v>31</v>
      </c>
      <c r="S814" s="291"/>
      <c r="T814" s="292"/>
      <c r="U814" s="292"/>
      <c r="V814" s="293"/>
      <c r="X814" s="39">
        <v>42</v>
      </c>
      <c r="Y814" s="291"/>
      <c r="Z814" s="292"/>
      <c r="AA814" s="292"/>
      <c r="AB814" s="293"/>
    </row>
    <row r="815" spans="1:28" s="203" customFormat="1" x14ac:dyDescent="0.2">
      <c r="A815" s="39">
        <v>10</v>
      </c>
      <c r="B815" s="291"/>
      <c r="C815" s="292"/>
      <c r="D815" s="292"/>
      <c r="E815" s="293"/>
      <c r="L815" s="39">
        <v>21</v>
      </c>
      <c r="M815" s="291"/>
      <c r="N815" s="292"/>
      <c r="O815" s="292"/>
      <c r="P815" s="293"/>
      <c r="R815" s="39">
        <v>32</v>
      </c>
      <c r="S815" s="291"/>
      <c r="T815" s="292"/>
      <c r="U815" s="292"/>
      <c r="V815" s="293"/>
      <c r="X815" s="39">
        <v>43</v>
      </c>
      <c r="Y815" s="291"/>
      <c r="Z815" s="292"/>
      <c r="AA815" s="292"/>
      <c r="AB815" s="293"/>
    </row>
    <row r="816" spans="1:28" s="203" customFormat="1" ht="13.5" thickBot="1" x14ac:dyDescent="0.25">
      <c r="A816" s="39">
        <v>11</v>
      </c>
      <c r="B816" s="291"/>
      <c r="C816" s="292"/>
      <c r="D816" s="292"/>
      <c r="E816" s="293"/>
      <c r="L816" s="39">
        <v>22</v>
      </c>
      <c r="M816" s="291"/>
      <c r="N816" s="292"/>
      <c r="O816" s="292"/>
      <c r="P816" s="293"/>
      <c r="R816" s="39">
        <v>33</v>
      </c>
      <c r="S816" s="291"/>
      <c r="T816" s="292"/>
      <c r="U816" s="292"/>
      <c r="V816" s="293"/>
      <c r="X816" s="40"/>
      <c r="Y816" s="42" t="s">
        <v>5</v>
      </c>
      <c r="Z816" s="43"/>
      <c r="AA816" s="43"/>
      <c r="AB816" s="315">
        <f>SUM(E806:E816)+SUM(P806:P816)+SUM(AB806:AB815)+SUM(V806:V816)</f>
        <v>0</v>
      </c>
    </row>
    <row r="817" spans="1:28" s="203" customFormat="1" x14ac:dyDescent="0.2">
      <c r="B817" s="208"/>
      <c r="C817" s="209"/>
      <c r="D817" s="209"/>
      <c r="E817" s="204"/>
      <c r="M817" s="208"/>
      <c r="N817" s="209"/>
      <c r="O817" s="209"/>
      <c r="P817" s="204"/>
      <c r="S817" s="208"/>
      <c r="T817" s="209"/>
      <c r="U817" s="209"/>
      <c r="V817" s="204"/>
      <c r="Y817" s="208"/>
      <c r="Z817" s="209"/>
      <c r="AA817" s="209"/>
      <c r="AB817" s="204"/>
    </row>
    <row r="818" spans="1:28" s="203" customFormat="1" x14ac:dyDescent="0.2">
      <c r="B818" s="208"/>
      <c r="C818" s="209"/>
      <c r="D818" s="209"/>
      <c r="E818" s="204"/>
      <c r="M818" s="208"/>
      <c r="N818" s="209"/>
      <c r="O818" s="209"/>
      <c r="P818" s="204"/>
      <c r="S818" s="208"/>
      <c r="T818" s="209"/>
      <c r="U818" s="209"/>
      <c r="V818" s="204"/>
      <c r="Y818" s="208"/>
      <c r="Z818" s="209"/>
      <c r="AA818" s="209"/>
      <c r="AB818" s="204"/>
    </row>
    <row r="819" spans="1:28" s="203" customFormat="1" x14ac:dyDescent="0.2">
      <c r="B819" s="208"/>
      <c r="C819" s="209"/>
      <c r="D819" s="209"/>
      <c r="E819" s="204"/>
      <c r="M819" s="208"/>
      <c r="N819" s="209"/>
      <c r="O819" s="209"/>
      <c r="P819" s="204"/>
      <c r="S819" s="208"/>
      <c r="T819" s="209"/>
      <c r="U819" s="209"/>
      <c r="V819" s="204"/>
      <c r="Y819" s="208"/>
      <c r="Z819" s="209"/>
      <c r="AA819" s="209"/>
      <c r="AB819" s="204"/>
    </row>
    <row r="820" spans="1:28" s="203" customFormat="1" x14ac:dyDescent="0.2">
      <c r="B820" s="208"/>
      <c r="C820" s="209"/>
      <c r="D820" s="209"/>
      <c r="E820" s="204"/>
      <c r="M820" s="208"/>
      <c r="N820" s="209"/>
      <c r="O820" s="209"/>
      <c r="P820" s="204"/>
      <c r="S820" s="208"/>
      <c r="T820" s="209"/>
      <c r="U820" s="209"/>
      <c r="V820" s="204"/>
      <c r="Y820" s="208"/>
      <c r="Z820" s="209"/>
      <c r="AA820" s="209"/>
      <c r="AB820" s="204"/>
    </row>
    <row r="821" spans="1:28" s="203" customFormat="1" x14ac:dyDescent="0.2">
      <c r="B821" s="208"/>
      <c r="C821" s="209"/>
      <c r="D821" s="209"/>
      <c r="E821" s="204"/>
      <c r="M821" s="208"/>
      <c r="N821" s="209"/>
      <c r="O821" s="209"/>
      <c r="P821" s="204"/>
      <c r="S821" s="208"/>
      <c r="T821" s="209"/>
      <c r="U821" s="209"/>
      <c r="V821" s="204"/>
      <c r="Y821" s="208"/>
      <c r="Z821" s="209"/>
      <c r="AA821" s="209"/>
      <c r="AB821" s="204"/>
    </row>
    <row r="822" spans="1:28" s="203" customFormat="1" x14ac:dyDescent="0.2">
      <c r="B822" s="208"/>
      <c r="C822" s="209"/>
      <c r="D822" s="209"/>
      <c r="E822" s="204"/>
      <c r="M822" s="208"/>
      <c r="N822" s="209"/>
      <c r="O822" s="209"/>
      <c r="P822" s="204"/>
      <c r="S822" s="208"/>
      <c r="T822" s="209"/>
      <c r="U822" s="209"/>
      <c r="V822" s="204"/>
      <c r="Y822" s="208"/>
      <c r="Z822" s="209"/>
      <c r="AA822" s="209"/>
    </row>
    <row r="823" spans="1:28" s="203" customFormat="1" ht="13.5" thickBot="1" x14ac:dyDescent="0.25">
      <c r="B823" s="208"/>
      <c r="C823" s="209"/>
      <c r="D823" s="209"/>
      <c r="E823" s="204"/>
      <c r="M823" s="208"/>
      <c r="N823" s="209"/>
      <c r="O823" s="209"/>
      <c r="P823" s="204"/>
      <c r="S823" s="208"/>
      <c r="T823" s="209"/>
      <c r="U823" s="209"/>
      <c r="V823" s="204"/>
      <c r="Y823" s="208"/>
      <c r="Z823" s="209"/>
      <c r="AA823" s="209"/>
      <c r="AB823" s="204"/>
    </row>
    <row r="824" spans="1:28" s="203" customFormat="1" ht="12.75" customHeight="1" x14ac:dyDescent="0.2">
      <c r="A824" s="33">
        <v>39</v>
      </c>
      <c r="B824" s="34"/>
      <c r="C824" s="458" t="s">
        <v>181</v>
      </c>
      <c r="D824" s="458" t="s">
        <v>41</v>
      </c>
      <c r="E824" s="460" t="s">
        <v>21</v>
      </c>
      <c r="L824" s="33">
        <v>39</v>
      </c>
      <c r="M824" s="34"/>
      <c r="N824" s="458" t="s">
        <v>181</v>
      </c>
      <c r="O824" s="458" t="s">
        <v>41</v>
      </c>
      <c r="P824" s="460" t="s">
        <v>21</v>
      </c>
      <c r="R824" s="33">
        <v>39</v>
      </c>
      <c r="S824" s="34"/>
      <c r="T824" s="458" t="s">
        <v>181</v>
      </c>
      <c r="U824" s="458" t="s">
        <v>41</v>
      </c>
      <c r="V824" s="460" t="s">
        <v>21</v>
      </c>
      <c r="X824" s="33">
        <v>39</v>
      </c>
      <c r="Y824" s="34"/>
      <c r="Z824" s="458" t="s">
        <v>181</v>
      </c>
      <c r="AA824" s="458" t="s">
        <v>41</v>
      </c>
      <c r="AB824" s="460" t="s">
        <v>21</v>
      </c>
    </row>
    <row r="825" spans="1:28" s="203" customFormat="1" ht="51" x14ac:dyDescent="0.2">
      <c r="A825" s="35" t="s">
        <v>9</v>
      </c>
      <c r="B825" s="64" t="str">
        <f>+" אסמכתא " &amp; B41 &amp;"         חזרה לטבלה "</f>
        <v xml:space="preserve"> אסמכתא          חזרה לטבלה </v>
      </c>
      <c r="C825" s="459"/>
      <c r="D825" s="459"/>
      <c r="E825" s="461"/>
      <c r="L825" s="35" t="s">
        <v>27</v>
      </c>
      <c r="M825" s="64" t="str">
        <f>+" אסמכתא " &amp; B41 &amp;"         חזרה לטבלה "</f>
        <v xml:space="preserve"> אסמכתא          חזרה לטבלה </v>
      </c>
      <c r="N825" s="459"/>
      <c r="O825" s="459"/>
      <c r="P825" s="461"/>
      <c r="R825" s="35" t="s">
        <v>27</v>
      </c>
      <c r="S825" s="64" t="str">
        <f>+" אסמכתא " &amp; B41 &amp;"         חזרה לטבלה "</f>
        <v xml:space="preserve"> אסמכתא          חזרה לטבלה </v>
      </c>
      <c r="T825" s="459"/>
      <c r="U825" s="459"/>
      <c r="V825" s="461"/>
      <c r="X825" s="35" t="s">
        <v>27</v>
      </c>
      <c r="Y825" s="64" t="str">
        <f>+" אסמכתא " &amp; B41 &amp;"         חזרה לטבלה "</f>
        <v xml:space="preserve"> אסמכתא          חזרה לטבלה </v>
      </c>
      <c r="Z825" s="459"/>
      <c r="AA825" s="459"/>
      <c r="AB825" s="461"/>
    </row>
    <row r="826" spans="1:28" s="203" customFormat="1" x14ac:dyDescent="0.2">
      <c r="A826" s="39">
        <v>1</v>
      </c>
      <c r="B826" s="291"/>
      <c r="C826" s="292"/>
      <c r="D826" s="292"/>
      <c r="E826" s="293"/>
      <c r="L826" s="39">
        <v>12</v>
      </c>
      <c r="M826" s="291"/>
      <c r="N826" s="292"/>
      <c r="O826" s="292"/>
      <c r="P826" s="293"/>
      <c r="R826" s="39">
        <v>23</v>
      </c>
      <c r="S826" s="291"/>
      <c r="T826" s="292"/>
      <c r="U826" s="292"/>
      <c r="V826" s="293"/>
      <c r="X826" s="39">
        <v>34</v>
      </c>
      <c r="Y826" s="291"/>
      <c r="Z826" s="292"/>
      <c r="AA826" s="292"/>
      <c r="AB826" s="293"/>
    </row>
    <row r="827" spans="1:28" s="203" customFormat="1" x14ac:dyDescent="0.2">
      <c r="A827" s="39">
        <v>2</v>
      </c>
      <c r="B827" s="291"/>
      <c r="C827" s="292"/>
      <c r="D827" s="292"/>
      <c r="E827" s="293"/>
      <c r="L827" s="39">
        <v>13</v>
      </c>
      <c r="M827" s="291"/>
      <c r="N827" s="292"/>
      <c r="O827" s="292"/>
      <c r="P827" s="293"/>
      <c r="R827" s="39">
        <v>24</v>
      </c>
      <c r="S827" s="291"/>
      <c r="T827" s="292"/>
      <c r="U827" s="292"/>
      <c r="V827" s="293"/>
      <c r="X827" s="39">
        <v>35</v>
      </c>
      <c r="Y827" s="291"/>
      <c r="Z827" s="292"/>
      <c r="AA827" s="292"/>
      <c r="AB827" s="293"/>
    </row>
    <row r="828" spans="1:28" s="203" customFormat="1" x14ac:dyDescent="0.2">
      <c r="A828" s="39">
        <v>3</v>
      </c>
      <c r="B828" s="291"/>
      <c r="C828" s="292"/>
      <c r="D828" s="292"/>
      <c r="E828" s="293"/>
      <c r="L828" s="39">
        <v>14</v>
      </c>
      <c r="M828" s="291"/>
      <c r="N828" s="292"/>
      <c r="O828" s="292"/>
      <c r="P828" s="293"/>
      <c r="R828" s="39">
        <v>25</v>
      </c>
      <c r="S828" s="291"/>
      <c r="T828" s="292"/>
      <c r="U828" s="292"/>
      <c r="V828" s="293"/>
      <c r="X828" s="39">
        <v>36</v>
      </c>
      <c r="Y828" s="291"/>
      <c r="Z828" s="292"/>
      <c r="AA828" s="292"/>
      <c r="AB828" s="293"/>
    </row>
    <row r="829" spans="1:28" s="203" customFormat="1" x14ac:dyDescent="0.2">
      <c r="A829" s="39">
        <v>4</v>
      </c>
      <c r="B829" s="291"/>
      <c r="C829" s="292"/>
      <c r="D829" s="292"/>
      <c r="E829" s="293"/>
      <c r="L829" s="39">
        <v>15</v>
      </c>
      <c r="M829" s="291"/>
      <c r="N829" s="292"/>
      <c r="O829" s="292"/>
      <c r="P829" s="293"/>
      <c r="R829" s="39">
        <v>26</v>
      </c>
      <c r="S829" s="291"/>
      <c r="T829" s="292"/>
      <c r="U829" s="292"/>
      <c r="V829" s="293"/>
      <c r="X829" s="39">
        <v>37</v>
      </c>
      <c r="Y829" s="291"/>
      <c r="Z829" s="292"/>
      <c r="AA829" s="292"/>
      <c r="AB829" s="293"/>
    </row>
    <row r="830" spans="1:28" s="203" customFormat="1" x14ac:dyDescent="0.2">
      <c r="A830" s="39">
        <v>5</v>
      </c>
      <c r="B830" s="291"/>
      <c r="C830" s="292"/>
      <c r="D830" s="292"/>
      <c r="E830" s="293"/>
      <c r="L830" s="39">
        <v>16</v>
      </c>
      <c r="M830" s="291"/>
      <c r="N830" s="292"/>
      <c r="O830" s="292"/>
      <c r="P830" s="293"/>
      <c r="R830" s="39">
        <v>27</v>
      </c>
      <c r="S830" s="291"/>
      <c r="T830" s="292"/>
      <c r="U830" s="292"/>
      <c r="V830" s="293"/>
      <c r="X830" s="39">
        <v>38</v>
      </c>
      <c r="Y830" s="291"/>
      <c r="Z830" s="292"/>
      <c r="AA830" s="292"/>
      <c r="AB830" s="293"/>
    </row>
    <row r="831" spans="1:28" s="203" customFormat="1" x14ac:dyDescent="0.2">
      <c r="A831" s="39">
        <v>6</v>
      </c>
      <c r="B831" s="291"/>
      <c r="C831" s="292"/>
      <c r="D831" s="292"/>
      <c r="E831" s="293"/>
      <c r="L831" s="39">
        <v>17</v>
      </c>
      <c r="M831" s="291"/>
      <c r="N831" s="292"/>
      <c r="O831" s="292"/>
      <c r="P831" s="293"/>
      <c r="R831" s="39">
        <v>28</v>
      </c>
      <c r="S831" s="291"/>
      <c r="T831" s="292"/>
      <c r="U831" s="292"/>
      <c r="V831" s="293"/>
      <c r="X831" s="39">
        <v>39</v>
      </c>
      <c r="Y831" s="291"/>
      <c r="Z831" s="292"/>
      <c r="AA831" s="292"/>
      <c r="AB831" s="293"/>
    </row>
    <row r="832" spans="1:28" s="203" customFormat="1" x14ac:dyDescent="0.2">
      <c r="A832" s="39">
        <v>7</v>
      </c>
      <c r="B832" s="291"/>
      <c r="C832" s="292"/>
      <c r="D832" s="292"/>
      <c r="E832" s="293"/>
      <c r="L832" s="39">
        <v>18</v>
      </c>
      <c r="M832" s="291"/>
      <c r="N832" s="292"/>
      <c r="O832" s="292"/>
      <c r="P832" s="293"/>
      <c r="R832" s="39">
        <v>29</v>
      </c>
      <c r="S832" s="291"/>
      <c r="T832" s="292"/>
      <c r="U832" s="292"/>
      <c r="V832" s="293"/>
      <c r="X832" s="39">
        <v>40</v>
      </c>
      <c r="Y832" s="291"/>
      <c r="Z832" s="292"/>
      <c r="AA832" s="292"/>
      <c r="AB832" s="293"/>
    </row>
    <row r="833" spans="1:28" s="203" customFormat="1" x14ac:dyDescent="0.2">
      <c r="A833" s="39">
        <v>8</v>
      </c>
      <c r="B833" s="291"/>
      <c r="C833" s="292"/>
      <c r="D833" s="292"/>
      <c r="E833" s="293"/>
      <c r="L833" s="39">
        <v>19</v>
      </c>
      <c r="M833" s="291"/>
      <c r="N833" s="292"/>
      <c r="O833" s="292"/>
      <c r="P833" s="293"/>
      <c r="R833" s="39">
        <v>30</v>
      </c>
      <c r="S833" s="291"/>
      <c r="T833" s="292"/>
      <c r="U833" s="292"/>
      <c r="V833" s="293"/>
      <c r="X833" s="39">
        <v>41</v>
      </c>
      <c r="Y833" s="291"/>
      <c r="Z833" s="292"/>
      <c r="AA833" s="292"/>
      <c r="AB833" s="293"/>
    </row>
    <row r="834" spans="1:28" s="203" customFormat="1" x14ac:dyDescent="0.2">
      <c r="A834" s="39">
        <v>9</v>
      </c>
      <c r="B834" s="291"/>
      <c r="C834" s="292"/>
      <c r="D834" s="292"/>
      <c r="E834" s="293"/>
      <c r="L834" s="39">
        <v>20</v>
      </c>
      <c r="M834" s="291"/>
      <c r="N834" s="292"/>
      <c r="O834" s="292"/>
      <c r="P834" s="293"/>
      <c r="R834" s="39">
        <v>31</v>
      </c>
      <c r="S834" s="291"/>
      <c r="T834" s="292"/>
      <c r="U834" s="292"/>
      <c r="V834" s="293"/>
      <c r="X834" s="39">
        <v>42</v>
      </c>
      <c r="Y834" s="291"/>
      <c r="Z834" s="292"/>
      <c r="AA834" s="292"/>
      <c r="AB834" s="293"/>
    </row>
    <row r="835" spans="1:28" s="203" customFormat="1" x14ac:dyDescent="0.2">
      <c r="A835" s="39">
        <v>10</v>
      </c>
      <c r="B835" s="291"/>
      <c r="C835" s="292"/>
      <c r="D835" s="292"/>
      <c r="E835" s="293"/>
      <c r="L835" s="39">
        <v>21</v>
      </c>
      <c r="M835" s="291"/>
      <c r="N835" s="292"/>
      <c r="O835" s="292"/>
      <c r="P835" s="293"/>
      <c r="R835" s="39">
        <v>32</v>
      </c>
      <c r="S835" s="291"/>
      <c r="T835" s="292"/>
      <c r="U835" s="292"/>
      <c r="V835" s="293"/>
      <c r="X835" s="39">
        <v>43</v>
      </c>
      <c r="Y835" s="291"/>
      <c r="Z835" s="292"/>
      <c r="AA835" s="292"/>
      <c r="AB835" s="293"/>
    </row>
    <row r="836" spans="1:28" s="203" customFormat="1" ht="13.5" thickBot="1" x14ac:dyDescent="0.25">
      <c r="A836" s="39">
        <v>11</v>
      </c>
      <c r="B836" s="291"/>
      <c r="C836" s="292"/>
      <c r="D836" s="292"/>
      <c r="E836" s="293"/>
      <c r="L836" s="39">
        <v>22</v>
      </c>
      <c r="M836" s="291"/>
      <c r="N836" s="292"/>
      <c r="O836" s="292"/>
      <c r="P836" s="293"/>
      <c r="R836" s="39">
        <v>33</v>
      </c>
      <c r="S836" s="291"/>
      <c r="T836" s="292"/>
      <c r="U836" s="292"/>
      <c r="V836" s="293"/>
      <c r="X836" s="40"/>
      <c r="Y836" s="42" t="s">
        <v>5</v>
      </c>
      <c r="Z836" s="43"/>
      <c r="AA836" s="43"/>
      <c r="AB836" s="315">
        <f>SUM(E826:E836)+SUM(P826:P836)+SUM(AB826:AB835)+SUM(V826:V836)</f>
        <v>0</v>
      </c>
    </row>
    <row r="837" spans="1:28" s="203" customFormat="1" x14ac:dyDescent="0.2">
      <c r="B837" s="208"/>
      <c r="C837" s="209"/>
      <c r="D837" s="209"/>
      <c r="E837" s="204"/>
      <c r="M837" s="208"/>
      <c r="N837" s="209"/>
      <c r="O837" s="209"/>
      <c r="P837" s="204"/>
      <c r="S837" s="208"/>
      <c r="T837" s="209"/>
      <c r="U837" s="209"/>
      <c r="V837" s="204"/>
      <c r="Y837" s="208"/>
      <c r="Z837" s="209"/>
      <c r="AA837" s="209"/>
      <c r="AB837" s="204"/>
    </row>
    <row r="838" spans="1:28" s="203" customFormat="1" x14ac:dyDescent="0.2">
      <c r="B838" s="208"/>
      <c r="C838" s="209"/>
      <c r="D838" s="209"/>
      <c r="E838" s="204"/>
      <c r="M838" s="208"/>
      <c r="N838" s="209"/>
      <c r="O838" s="209"/>
      <c r="P838" s="204"/>
      <c r="S838" s="208"/>
      <c r="T838" s="209"/>
      <c r="U838" s="209"/>
      <c r="V838" s="204"/>
      <c r="Y838" s="208"/>
      <c r="Z838" s="209"/>
      <c r="AA838" s="209"/>
      <c r="AB838" s="204"/>
    </row>
    <row r="839" spans="1:28" s="203" customFormat="1" x14ac:dyDescent="0.2">
      <c r="B839" s="208"/>
      <c r="C839" s="209"/>
      <c r="D839" s="209"/>
      <c r="E839" s="204"/>
      <c r="M839" s="208"/>
      <c r="N839" s="209"/>
      <c r="O839" s="209"/>
      <c r="P839" s="204"/>
      <c r="S839" s="208"/>
      <c r="T839" s="209"/>
      <c r="U839" s="209"/>
      <c r="V839" s="204"/>
      <c r="Y839" s="208"/>
      <c r="Z839" s="209"/>
      <c r="AA839" s="209"/>
      <c r="AB839" s="204"/>
    </row>
    <row r="840" spans="1:28" s="203" customFormat="1" x14ac:dyDescent="0.2">
      <c r="B840" s="208"/>
      <c r="C840" s="209"/>
      <c r="D840" s="209"/>
      <c r="E840" s="204"/>
      <c r="M840" s="208"/>
      <c r="N840" s="209"/>
      <c r="O840" s="209"/>
      <c r="P840" s="204"/>
      <c r="S840" s="208"/>
      <c r="T840" s="209"/>
      <c r="U840" s="209"/>
      <c r="V840" s="204"/>
      <c r="Y840" s="208"/>
      <c r="Z840" s="209"/>
      <c r="AA840" s="209"/>
      <c r="AB840" s="204"/>
    </row>
    <row r="841" spans="1:28" s="203" customFormat="1" x14ac:dyDescent="0.2">
      <c r="B841" s="208"/>
      <c r="C841" s="209"/>
      <c r="D841" s="209"/>
      <c r="E841" s="204"/>
      <c r="M841" s="208"/>
      <c r="N841" s="209"/>
      <c r="O841" s="209"/>
      <c r="P841" s="204"/>
      <c r="S841" s="208"/>
      <c r="T841" s="209"/>
      <c r="U841" s="209"/>
      <c r="V841" s="204"/>
      <c r="Y841" s="208"/>
      <c r="Z841" s="209"/>
      <c r="AA841" s="209"/>
      <c r="AB841" s="204"/>
    </row>
    <row r="842" spans="1:28" s="203" customFormat="1" x14ac:dyDescent="0.2">
      <c r="B842" s="208"/>
      <c r="C842" s="209"/>
      <c r="D842" s="209"/>
      <c r="E842" s="204"/>
      <c r="M842" s="208"/>
      <c r="N842" s="209"/>
      <c r="O842" s="209"/>
      <c r="P842" s="204"/>
      <c r="S842" s="208"/>
      <c r="T842" s="209"/>
      <c r="U842" s="209"/>
      <c r="V842" s="204"/>
      <c r="Y842" s="208"/>
      <c r="Z842" s="209"/>
      <c r="AA842" s="209"/>
      <c r="AB842" s="204"/>
    </row>
    <row r="843" spans="1:28" s="203" customFormat="1" ht="13.5" thickBot="1" x14ac:dyDescent="0.25">
      <c r="B843" s="208"/>
      <c r="C843" s="209"/>
      <c r="D843" s="209"/>
      <c r="E843" s="204"/>
      <c r="M843" s="208"/>
      <c r="N843" s="209"/>
      <c r="O843" s="209"/>
      <c r="P843" s="204"/>
      <c r="S843" s="208"/>
      <c r="T843" s="209"/>
      <c r="U843" s="209"/>
      <c r="V843" s="204"/>
      <c r="Y843" s="208"/>
      <c r="Z843" s="209"/>
      <c r="AA843" s="209"/>
      <c r="AB843" s="204"/>
    </row>
    <row r="844" spans="1:28" s="203" customFormat="1" ht="12.75" customHeight="1" x14ac:dyDescent="0.2">
      <c r="A844" s="33">
        <v>40</v>
      </c>
      <c r="B844" s="34"/>
      <c r="C844" s="458" t="s">
        <v>181</v>
      </c>
      <c r="D844" s="458" t="s">
        <v>41</v>
      </c>
      <c r="E844" s="460" t="s">
        <v>21</v>
      </c>
      <c r="L844" s="33">
        <v>40</v>
      </c>
      <c r="M844" s="34"/>
      <c r="N844" s="458" t="s">
        <v>181</v>
      </c>
      <c r="O844" s="458" t="s">
        <v>41</v>
      </c>
      <c r="P844" s="460" t="s">
        <v>21</v>
      </c>
      <c r="R844" s="33">
        <v>40</v>
      </c>
      <c r="S844" s="34"/>
      <c r="T844" s="458" t="s">
        <v>181</v>
      </c>
      <c r="U844" s="458" t="s">
        <v>41</v>
      </c>
      <c r="V844" s="460" t="s">
        <v>21</v>
      </c>
      <c r="X844" s="33">
        <v>40</v>
      </c>
      <c r="Y844" s="34"/>
      <c r="Z844" s="458" t="s">
        <v>181</v>
      </c>
      <c r="AA844" s="458" t="s">
        <v>41</v>
      </c>
      <c r="AB844" s="460" t="s">
        <v>21</v>
      </c>
    </row>
    <row r="845" spans="1:28" s="203" customFormat="1" ht="51" x14ac:dyDescent="0.2">
      <c r="A845" s="35" t="s">
        <v>9</v>
      </c>
      <c r="B845" s="64" t="str">
        <f>+" אסמכתא " &amp; B42 &amp;"         חזרה לטבלה "</f>
        <v xml:space="preserve"> אסמכתא          חזרה לטבלה </v>
      </c>
      <c r="C845" s="459"/>
      <c r="D845" s="459"/>
      <c r="E845" s="461"/>
      <c r="L845" s="35" t="s">
        <v>27</v>
      </c>
      <c r="M845" s="64" t="str">
        <f>+" אסמכתא " &amp; B42 &amp;"         חזרה לטבלה "</f>
        <v xml:space="preserve"> אסמכתא          חזרה לטבלה </v>
      </c>
      <c r="N845" s="459"/>
      <c r="O845" s="459"/>
      <c r="P845" s="461"/>
      <c r="R845" s="35" t="s">
        <v>27</v>
      </c>
      <c r="S845" s="64" t="str">
        <f>+" אסמכתא " &amp; B42 &amp;"         חזרה לטבלה "</f>
        <v xml:space="preserve"> אסמכתא          חזרה לטבלה </v>
      </c>
      <c r="T845" s="459"/>
      <c r="U845" s="459"/>
      <c r="V845" s="461"/>
      <c r="X845" s="35" t="s">
        <v>27</v>
      </c>
      <c r="Y845" s="64" t="str">
        <f>+" אסמכתא " &amp; B42 &amp;"         חזרה לטבלה "</f>
        <v xml:space="preserve"> אסמכתא          חזרה לטבלה </v>
      </c>
      <c r="Z845" s="459"/>
      <c r="AA845" s="459"/>
      <c r="AB845" s="461"/>
    </row>
    <row r="846" spans="1:28" s="203" customFormat="1" x14ac:dyDescent="0.2">
      <c r="A846" s="39">
        <v>1</v>
      </c>
      <c r="B846" s="291"/>
      <c r="C846" s="292"/>
      <c r="D846" s="292"/>
      <c r="E846" s="293"/>
      <c r="L846" s="39">
        <v>12</v>
      </c>
      <c r="M846" s="291"/>
      <c r="N846" s="292"/>
      <c r="O846" s="292"/>
      <c r="P846" s="293"/>
      <c r="R846" s="39">
        <v>23</v>
      </c>
      <c r="S846" s="291"/>
      <c r="T846" s="292"/>
      <c r="U846" s="292"/>
      <c r="V846" s="293"/>
      <c r="X846" s="39">
        <v>34</v>
      </c>
      <c r="Y846" s="291"/>
      <c r="Z846" s="292"/>
      <c r="AA846" s="292"/>
      <c r="AB846" s="293"/>
    </row>
    <row r="847" spans="1:28" s="203" customFormat="1" x14ac:dyDescent="0.2">
      <c r="A847" s="39">
        <v>2</v>
      </c>
      <c r="B847" s="291"/>
      <c r="C847" s="292"/>
      <c r="D847" s="292"/>
      <c r="E847" s="293"/>
      <c r="L847" s="39">
        <v>13</v>
      </c>
      <c r="M847" s="291"/>
      <c r="N847" s="292"/>
      <c r="O847" s="292"/>
      <c r="P847" s="293"/>
      <c r="R847" s="39">
        <v>24</v>
      </c>
      <c r="S847" s="291"/>
      <c r="T847" s="292"/>
      <c r="U847" s="292"/>
      <c r="V847" s="293"/>
      <c r="X847" s="39">
        <v>35</v>
      </c>
      <c r="Y847" s="291"/>
      <c r="Z847" s="292"/>
      <c r="AA847" s="292"/>
      <c r="AB847" s="293"/>
    </row>
    <row r="848" spans="1:28" s="203" customFormat="1" x14ac:dyDescent="0.2">
      <c r="A848" s="39">
        <v>3</v>
      </c>
      <c r="B848" s="291"/>
      <c r="C848" s="292"/>
      <c r="D848" s="292"/>
      <c r="E848" s="293"/>
      <c r="L848" s="39">
        <v>14</v>
      </c>
      <c r="M848" s="291"/>
      <c r="N848" s="292"/>
      <c r="O848" s="292"/>
      <c r="P848" s="293"/>
      <c r="R848" s="39">
        <v>25</v>
      </c>
      <c r="S848" s="291"/>
      <c r="T848" s="292"/>
      <c r="U848" s="292"/>
      <c r="V848" s="293"/>
      <c r="X848" s="39">
        <v>36</v>
      </c>
      <c r="Y848" s="291"/>
      <c r="Z848" s="292"/>
      <c r="AA848" s="292"/>
      <c r="AB848" s="293"/>
    </row>
    <row r="849" spans="1:28" s="203" customFormat="1" x14ac:dyDescent="0.2">
      <c r="A849" s="39">
        <v>4</v>
      </c>
      <c r="B849" s="291"/>
      <c r="C849" s="292"/>
      <c r="D849" s="292"/>
      <c r="E849" s="293"/>
      <c r="L849" s="39">
        <v>15</v>
      </c>
      <c r="M849" s="291"/>
      <c r="N849" s="292"/>
      <c r="O849" s="292"/>
      <c r="P849" s="293"/>
      <c r="R849" s="39">
        <v>26</v>
      </c>
      <c r="S849" s="291"/>
      <c r="T849" s="292"/>
      <c r="U849" s="292"/>
      <c r="V849" s="293"/>
      <c r="X849" s="39">
        <v>37</v>
      </c>
      <c r="Y849" s="291"/>
      <c r="Z849" s="292"/>
      <c r="AA849" s="292"/>
      <c r="AB849" s="293"/>
    </row>
    <row r="850" spans="1:28" s="203" customFormat="1" x14ac:dyDescent="0.2">
      <c r="A850" s="39">
        <v>5</v>
      </c>
      <c r="B850" s="291"/>
      <c r="C850" s="292"/>
      <c r="D850" s="292"/>
      <c r="E850" s="293"/>
      <c r="L850" s="39">
        <v>16</v>
      </c>
      <c r="M850" s="291"/>
      <c r="N850" s="292"/>
      <c r="O850" s="292"/>
      <c r="P850" s="293"/>
      <c r="R850" s="39">
        <v>27</v>
      </c>
      <c r="S850" s="291"/>
      <c r="T850" s="292"/>
      <c r="U850" s="292"/>
      <c r="V850" s="293"/>
      <c r="X850" s="39">
        <v>38</v>
      </c>
      <c r="Y850" s="291"/>
      <c r="Z850" s="292"/>
      <c r="AA850" s="292"/>
      <c r="AB850" s="293"/>
    </row>
    <row r="851" spans="1:28" s="203" customFormat="1" x14ac:dyDescent="0.2">
      <c r="A851" s="39">
        <v>6</v>
      </c>
      <c r="B851" s="291"/>
      <c r="C851" s="292"/>
      <c r="D851" s="292"/>
      <c r="E851" s="293"/>
      <c r="L851" s="39">
        <v>17</v>
      </c>
      <c r="M851" s="291"/>
      <c r="N851" s="292"/>
      <c r="O851" s="292"/>
      <c r="P851" s="293"/>
      <c r="R851" s="39">
        <v>28</v>
      </c>
      <c r="S851" s="291"/>
      <c r="T851" s="292"/>
      <c r="U851" s="292"/>
      <c r="V851" s="293"/>
      <c r="X851" s="39">
        <v>39</v>
      </c>
      <c r="Y851" s="291"/>
      <c r="Z851" s="292"/>
      <c r="AA851" s="292"/>
      <c r="AB851" s="293"/>
    </row>
    <row r="852" spans="1:28" s="203" customFormat="1" x14ac:dyDescent="0.2">
      <c r="A852" s="39">
        <v>7</v>
      </c>
      <c r="B852" s="291"/>
      <c r="C852" s="292"/>
      <c r="D852" s="292"/>
      <c r="E852" s="293"/>
      <c r="L852" s="39">
        <v>18</v>
      </c>
      <c r="M852" s="291"/>
      <c r="N852" s="292"/>
      <c r="O852" s="292"/>
      <c r="P852" s="293"/>
      <c r="R852" s="39">
        <v>29</v>
      </c>
      <c r="S852" s="291"/>
      <c r="T852" s="292"/>
      <c r="U852" s="292"/>
      <c r="V852" s="293"/>
      <c r="X852" s="39">
        <v>40</v>
      </c>
      <c r="Y852" s="291"/>
      <c r="Z852" s="292"/>
      <c r="AA852" s="292"/>
      <c r="AB852" s="293"/>
    </row>
    <row r="853" spans="1:28" s="203" customFormat="1" x14ac:dyDescent="0.2">
      <c r="A853" s="39">
        <v>8</v>
      </c>
      <c r="B853" s="291"/>
      <c r="C853" s="292"/>
      <c r="D853" s="292"/>
      <c r="E853" s="293"/>
      <c r="L853" s="39">
        <v>19</v>
      </c>
      <c r="M853" s="291"/>
      <c r="N853" s="292"/>
      <c r="O853" s="292"/>
      <c r="P853" s="293"/>
      <c r="R853" s="39">
        <v>30</v>
      </c>
      <c r="S853" s="291"/>
      <c r="T853" s="292"/>
      <c r="U853" s="292"/>
      <c r="V853" s="293"/>
      <c r="X853" s="39">
        <v>41</v>
      </c>
      <c r="Y853" s="291"/>
      <c r="Z853" s="292"/>
      <c r="AA853" s="292"/>
      <c r="AB853" s="293"/>
    </row>
    <row r="854" spans="1:28" s="203" customFormat="1" x14ac:dyDescent="0.2">
      <c r="A854" s="39">
        <v>9</v>
      </c>
      <c r="B854" s="291"/>
      <c r="C854" s="292"/>
      <c r="D854" s="292"/>
      <c r="E854" s="293"/>
      <c r="L854" s="39">
        <v>20</v>
      </c>
      <c r="M854" s="291"/>
      <c r="N854" s="292"/>
      <c r="O854" s="292"/>
      <c r="P854" s="293"/>
      <c r="R854" s="39">
        <v>31</v>
      </c>
      <c r="S854" s="291"/>
      <c r="T854" s="292"/>
      <c r="U854" s="292"/>
      <c r="V854" s="293"/>
      <c r="X854" s="39">
        <v>42</v>
      </c>
      <c r="Y854" s="291"/>
      <c r="Z854" s="292"/>
      <c r="AA854" s="292"/>
      <c r="AB854" s="293"/>
    </row>
    <row r="855" spans="1:28" s="203" customFormat="1" x14ac:dyDescent="0.2">
      <c r="A855" s="39">
        <v>10</v>
      </c>
      <c r="B855" s="291"/>
      <c r="C855" s="292"/>
      <c r="D855" s="292"/>
      <c r="E855" s="293"/>
      <c r="L855" s="39">
        <v>21</v>
      </c>
      <c r="M855" s="291"/>
      <c r="N855" s="292"/>
      <c r="O855" s="292"/>
      <c r="P855" s="293"/>
      <c r="R855" s="39">
        <v>32</v>
      </c>
      <c r="S855" s="291"/>
      <c r="T855" s="292"/>
      <c r="U855" s="292"/>
      <c r="V855" s="293"/>
      <c r="X855" s="39">
        <v>43</v>
      </c>
      <c r="Y855" s="291"/>
      <c r="Z855" s="292"/>
      <c r="AA855" s="292"/>
      <c r="AB855" s="293"/>
    </row>
    <row r="856" spans="1:28" s="203" customFormat="1" ht="13.5" thickBot="1" x14ac:dyDescent="0.25">
      <c r="A856" s="39">
        <v>11</v>
      </c>
      <c r="B856" s="291"/>
      <c r="C856" s="292"/>
      <c r="D856" s="292"/>
      <c r="E856" s="293"/>
      <c r="L856" s="39">
        <v>22</v>
      </c>
      <c r="M856" s="291"/>
      <c r="N856" s="292"/>
      <c r="O856" s="292"/>
      <c r="P856" s="293"/>
      <c r="R856" s="39">
        <v>33</v>
      </c>
      <c r="S856" s="291"/>
      <c r="T856" s="292"/>
      <c r="U856" s="292"/>
      <c r="V856" s="293"/>
      <c r="X856" s="40"/>
      <c r="Y856" s="42" t="s">
        <v>5</v>
      </c>
      <c r="Z856" s="43"/>
      <c r="AA856" s="43"/>
      <c r="AB856" s="315">
        <f>SUM(E846:E856)+SUM(P846:P856)+SUM(AB846:AB855)+SUM(V846:V856)</f>
        <v>0</v>
      </c>
    </row>
    <row r="857" spans="1:28" s="203" customFormat="1" x14ac:dyDescent="0.2">
      <c r="P857" s="204"/>
    </row>
    <row r="858" spans="1:28" s="203" customFormat="1" x14ac:dyDescent="0.2">
      <c r="P858" s="204"/>
    </row>
    <row r="859" spans="1:28" s="203" customFormat="1" x14ac:dyDescent="0.2">
      <c r="P859" s="204"/>
    </row>
    <row r="860" spans="1:28" s="203" customFormat="1" x14ac:dyDescent="0.2">
      <c r="P860" s="204"/>
    </row>
    <row r="861" spans="1:28" s="203" customFormat="1" x14ac:dyDescent="0.2">
      <c r="P861" s="204"/>
    </row>
    <row r="862" spans="1:28" s="203" customFormat="1" x14ac:dyDescent="0.2">
      <c r="P862" s="204"/>
    </row>
    <row r="863" spans="1:28" s="203" customFormat="1" ht="13.5" thickBot="1" x14ac:dyDescent="0.25">
      <c r="P863" s="204"/>
    </row>
    <row r="864" spans="1:28" s="203" customFormat="1" ht="12.75" customHeight="1" x14ac:dyDescent="0.2">
      <c r="A864" s="33">
        <v>41</v>
      </c>
      <c r="B864" s="34"/>
      <c r="C864" s="458" t="s">
        <v>181</v>
      </c>
      <c r="D864" s="458" t="s">
        <v>41</v>
      </c>
      <c r="E864" s="460" t="s">
        <v>21</v>
      </c>
      <c r="L864" s="33">
        <v>41</v>
      </c>
      <c r="M864" s="34"/>
      <c r="N864" s="458" t="s">
        <v>181</v>
      </c>
      <c r="O864" s="458" t="s">
        <v>41</v>
      </c>
      <c r="P864" s="460" t="s">
        <v>21</v>
      </c>
      <c r="R864" s="33">
        <v>41</v>
      </c>
      <c r="S864" s="34"/>
      <c r="T864" s="458" t="s">
        <v>181</v>
      </c>
      <c r="U864" s="458" t="s">
        <v>41</v>
      </c>
      <c r="V864" s="460" t="s">
        <v>21</v>
      </c>
      <c r="X864" s="33">
        <v>41</v>
      </c>
      <c r="Y864" s="34"/>
      <c r="Z864" s="458" t="s">
        <v>181</v>
      </c>
      <c r="AA864" s="458" t="s">
        <v>41</v>
      </c>
      <c r="AB864" s="460" t="s">
        <v>21</v>
      </c>
    </row>
    <row r="865" spans="1:28" s="203" customFormat="1" ht="51" x14ac:dyDescent="0.2">
      <c r="A865" s="35" t="s">
        <v>9</v>
      </c>
      <c r="B865" s="64" t="str">
        <f>+" אסמכתא " &amp; B43 &amp;"         חזרה לטבלה "</f>
        <v xml:space="preserve"> אסמכתא          חזרה לטבלה </v>
      </c>
      <c r="C865" s="459"/>
      <c r="D865" s="459"/>
      <c r="E865" s="461"/>
      <c r="L865" s="35" t="s">
        <v>27</v>
      </c>
      <c r="M865" s="64" t="str">
        <f>+" אסמכתא " &amp; B43 &amp;"         חזרה לטבלה "</f>
        <v xml:space="preserve"> אסמכתא          חזרה לטבלה </v>
      </c>
      <c r="N865" s="459"/>
      <c r="O865" s="459"/>
      <c r="P865" s="461"/>
      <c r="R865" s="35" t="s">
        <v>27</v>
      </c>
      <c r="S865" s="64" t="str">
        <f>+" אסמכתא " &amp; B43 &amp;"         חזרה לטבלה "</f>
        <v xml:space="preserve"> אסמכתא          חזרה לטבלה </v>
      </c>
      <c r="T865" s="459"/>
      <c r="U865" s="459"/>
      <c r="V865" s="461"/>
      <c r="X865" s="35" t="s">
        <v>27</v>
      </c>
      <c r="Y865" s="64" t="str">
        <f>+" אסמכתא " &amp; B43 &amp;"         חזרה לטבלה "</f>
        <v xml:space="preserve"> אסמכתא          חזרה לטבלה </v>
      </c>
      <c r="Z865" s="459"/>
      <c r="AA865" s="459"/>
      <c r="AB865" s="461"/>
    </row>
    <row r="866" spans="1:28" s="203" customFormat="1" x14ac:dyDescent="0.2">
      <c r="A866" s="39">
        <v>1</v>
      </c>
      <c r="B866" s="291"/>
      <c r="C866" s="292"/>
      <c r="D866" s="292"/>
      <c r="E866" s="293"/>
      <c r="L866" s="39">
        <v>12</v>
      </c>
      <c r="M866" s="291"/>
      <c r="N866" s="292"/>
      <c r="O866" s="292"/>
      <c r="P866" s="293"/>
      <c r="R866" s="39">
        <v>23</v>
      </c>
      <c r="S866" s="291"/>
      <c r="T866" s="292"/>
      <c r="U866" s="292"/>
      <c r="V866" s="293"/>
      <c r="X866" s="39">
        <v>34</v>
      </c>
      <c r="Y866" s="291"/>
      <c r="Z866" s="292"/>
      <c r="AA866" s="292"/>
      <c r="AB866" s="293"/>
    </row>
    <row r="867" spans="1:28" s="203" customFormat="1" x14ac:dyDescent="0.2">
      <c r="A867" s="39">
        <v>2</v>
      </c>
      <c r="B867" s="291"/>
      <c r="C867" s="292"/>
      <c r="D867" s="292"/>
      <c r="E867" s="293"/>
      <c r="L867" s="39">
        <v>13</v>
      </c>
      <c r="M867" s="291"/>
      <c r="N867" s="292"/>
      <c r="O867" s="292"/>
      <c r="P867" s="293"/>
      <c r="R867" s="39">
        <v>24</v>
      </c>
      <c r="S867" s="291"/>
      <c r="T867" s="292"/>
      <c r="U867" s="292"/>
      <c r="V867" s="293"/>
      <c r="X867" s="39">
        <v>35</v>
      </c>
      <c r="Y867" s="291"/>
      <c r="Z867" s="292"/>
      <c r="AA867" s="292"/>
      <c r="AB867" s="293"/>
    </row>
    <row r="868" spans="1:28" s="203" customFormat="1" x14ac:dyDescent="0.2">
      <c r="A868" s="39">
        <v>3</v>
      </c>
      <c r="B868" s="291"/>
      <c r="C868" s="292"/>
      <c r="D868" s="292"/>
      <c r="E868" s="293"/>
      <c r="L868" s="39">
        <v>14</v>
      </c>
      <c r="M868" s="291"/>
      <c r="N868" s="292"/>
      <c r="O868" s="292"/>
      <c r="P868" s="293"/>
      <c r="R868" s="39">
        <v>25</v>
      </c>
      <c r="S868" s="291"/>
      <c r="T868" s="292"/>
      <c r="U868" s="292"/>
      <c r="V868" s="293"/>
      <c r="X868" s="39">
        <v>36</v>
      </c>
      <c r="Y868" s="291"/>
      <c r="Z868" s="292"/>
      <c r="AA868" s="292"/>
      <c r="AB868" s="293"/>
    </row>
    <row r="869" spans="1:28" s="203" customFormat="1" x14ac:dyDescent="0.2">
      <c r="A869" s="39">
        <v>4</v>
      </c>
      <c r="B869" s="291"/>
      <c r="C869" s="292"/>
      <c r="D869" s="292"/>
      <c r="E869" s="293"/>
      <c r="L869" s="39">
        <v>15</v>
      </c>
      <c r="M869" s="291"/>
      <c r="N869" s="292"/>
      <c r="O869" s="292"/>
      <c r="P869" s="293"/>
      <c r="R869" s="39">
        <v>26</v>
      </c>
      <c r="S869" s="291"/>
      <c r="T869" s="292"/>
      <c r="U869" s="292"/>
      <c r="V869" s="293"/>
      <c r="X869" s="39">
        <v>37</v>
      </c>
      <c r="Y869" s="291"/>
      <c r="Z869" s="292"/>
      <c r="AA869" s="292"/>
      <c r="AB869" s="293"/>
    </row>
    <row r="870" spans="1:28" s="203" customFormat="1" x14ac:dyDescent="0.2">
      <c r="A870" s="39">
        <v>5</v>
      </c>
      <c r="B870" s="291"/>
      <c r="C870" s="292"/>
      <c r="D870" s="292"/>
      <c r="E870" s="293"/>
      <c r="L870" s="39">
        <v>16</v>
      </c>
      <c r="M870" s="291"/>
      <c r="N870" s="292"/>
      <c r="O870" s="292"/>
      <c r="P870" s="293"/>
      <c r="R870" s="39">
        <v>27</v>
      </c>
      <c r="S870" s="291"/>
      <c r="T870" s="292"/>
      <c r="U870" s="292"/>
      <c r="V870" s="293"/>
      <c r="X870" s="39">
        <v>38</v>
      </c>
      <c r="Y870" s="291"/>
      <c r="Z870" s="292"/>
      <c r="AA870" s="292"/>
      <c r="AB870" s="293"/>
    </row>
    <row r="871" spans="1:28" s="203" customFormat="1" x14ac:dyDescent="0.2">
      <c r="A871" s="39">
        <v>6</v>
      </c>
      <c r="B871" s="291"/>
      <c r="C871" s="292"/>
      <c r="D871" s="292"/>
      <c r="E871" s="293"/>
      <c r="L871" s="39">
        <v>17</v>
      </c>
      <c r="M871" s="291"/>
      <c r="N871" s="292"/>
      <c r="O871" s="292"/>
      <c r="P871" s="293"/>
      <c r="R871" s="39">
        <v>28</v>
      </c>
      <c r="S871" s="291"/>
      <c r="T871" s="292"/>
      <c r="U871" s="292"/>
      <c r="V871" s="293"/>
      <c r="X871" s="39">
        <v>39</v>
      </c>
      <c r="Y871" s="291"/>
      <c r="Z871" s="292"/>
      <c r="AA871" s="292"/>
      <c r="AB871" s="293"/>
    </row>
    <row r="872" spans="1:28" s="203" customFormat="1" x14ac:dyDescent="0.2">
      <c r="A872" s="39">
        <v>7</v>
      </c>
      <c r="B872" s="291"/>
      <c r="C872" s="292"/>
      <c r="D872" s="292"/>
      <c r="E872" s="293"/>
      <c r="L872" s="39">
        <v>18</v>
      </c>
      <c r="M872" s="291"/>
      <c r="N872" s="292"/>
      <c r="O872" s="292"/>
      <c r="P872" s="293"/>
      <c r="R872" s="39">
        <v>29</v>
      </c>
      <c r="S872" s="291"/>
      <c r="T872" s="292"/>
      <c r="U872" s="292"/>
      <c r="V872" s="293"/>
      <c r="X872" s="39">
        <v>40</v>
      </c>
      <c r="Y872" s="291"/>
      <c r="Z872" s="292"/>
      <c r="AA872" s="292"/>
      <c r="AB872" s="293"/>
    </row>
    <row r="873" spans="1:28" s="203" customFormat="1" x14ac:dyDescent="0.2">
      <c r="A873" s="39">
        <v>8</v>
      </c>
      <c r="B873" s="291"/>
      <c r="C873" s="292"/>
      <c r="D873" s="292"/>
      <c r="E873" s="293"/>
      <c r="L873" s="39">
        <v>19</v>
      </c>
      <c r="M873" s="291"/>
      <c r="N873" s="292"/>
      <c r="O873" s="292"/>
      <c r="P873" s="293"/>
      <c r="R873" s="39">
        <v>30</v>
      </c>
      <c r="S873" s="291"/>
      <c r="T873" s="292"/>
      <c r="U873" s="292"/>
      <c r="V873" s="293"/>
      <c r="X873" s="39">
        <v>41</v>
      </c>
      <c r="Y873" s="291"/>
      <c r="Z873" s="292"/>
      <c r="AA873" s="292"/>
      <c r="AB873" s="293"/>
    </row>
    <row r="874" spans="1:28" s="203" customFormat="1" x14ac:dyDescent="0.2">
      <c r="A874" s="39">
        <v>9</v>
      </c>
      <c r="B874" s="291"/>
      <c r="C874" s="292"/>
      <c r="D874" s="292"/>
      <c r="E874" s="293"/>
      <c r="L874" s="39">
        <v>20</v>
      </c>
      <c r="M874" s="291"/>
      <c r="N874" s="292"/>
      <c r="O874" s="292"/>
      <c r="P874" s="293"/>
      <c r="R874" s="39">
        <v>31</v>
      </c>
      <c r="S874" s="291"/>
      <c r="T874" s="292"/>
      <c r="U874" s="292"/>
      <c r="V874" s="293"/>
      <c r="X874" s="39">
        <v>42</v>
      </c>
      <c r="Y874" s="291"/>
      <c r="Z874" s="292"/>
      <c r="AA874" s="292"/>
      <c r="AB874" s="293"/>
    </row>
    <row r="875" spans="1:28" s="203" customFormat="1" x14ac:dyDescent="0.2">
      <c r="A875" s="39">
        <v>10</v>
      </c>
      <c r="B875" s="291"/>
      <c r="C875" s="292"/>
      <c r="D875" s="292"/>
      <c r="E875" s="293"/>
      <c r="L875" s="39">
        <v>21</v>
      </c>
      <c r="M875" s="291"/>
      <c r="N875" s="292"/>
      <c r="O875" s="292"/>
      <c r="P875" s="293"/>
      <c r="R875" s="39">
        <v>32</v>
      </c>
      <c r="S875" s="291"/>
      <c r="T875" s="292"/>
      <c r="U875" s="292"/>
      <c r="V875" s="293"/>
      <c r="X875" s="39">
        <v>43</v>
      </c>
      <c r="Y875" s="291"/>
      <c r="Z875" s="292"/>
      <c r="AA875" s="292"/>
      <c r="AB875" s="293"/>
    </row>
    <row r="876" spans="1:28" s="203" customFormat="1" ht="13.5" thickBot="1" x14ac:dyDescent="0.25">
      <c r="A876" s="39">
        <v>11</v>
      </c>
      <c r="B876" s="291"/>
      <c r="C876" s="292"/>
      <c r="D876" s="292"/>
      <c r="E876" s="293"/>
      <c r="L876" s="39">
        <v>22</v>
      </c>
      <c r="M876" s="291"/>
      <c r="N876" s="292"/>
      <c r="O876" s="292"/>
      <c r="P876" s="293"/>
      <c r="R876" s="39">
        <v>33</v>
      </c>
      <c r="S876" s="291"/>
      <c r="T876" s="292"/>
      <c r="U876" s="292"/>
      <c r="V876" s="293"/>
      <c r="X876" s="40"/>
      <c r="Y876" s="42" t="s">
        <v>5</v>
      </c>
      <c r="Z876" s="43"/>
      <c r="AA876" s="43"/>
      <c r="AB876" s="315">
        <f>SUM(E866:E876)+SUM(P866:P876)+SUM(AB866:AB875)+SUM(V866:V876)</f>
        <v>0</v>
      </c>
    </row>
    <row r="877" spans="1:28" s="203" customFormat="1" x14ac:dyDescent="0.2">
      <c r="B877" s="208"/>
      <c r="C877" s="209"/>
      <c r="D877" s="209"/>
      <c r="E877" s="204"/>
      <c r="M877" s="208"/>
      <c r="N877" s="209"/>
      <c r="O877" s="209"/>
      <c r="P877" s="204"/>
      <c r="S877" s="208"/>
      <c r="T877" s="209"/>
      <c r="U877" s="209"/>
      <c r="V877" s="204"/>
      <c r="Y877" s="208"/>
      <c r="Z877" s="209"/>
      <c r="AA877" s="209"/>
      <c r="AB877" s="204"/>
    </row>
    <row r="878" spans="1:28" s="203" customFormat="1" x14ac:dyDescent="0.2">
      <c r="B878" s="208"/>
      <c r="C878" s="209"/>
      <c r="D878" s="209"/>
      <c r="E878" s="204"/>
      <c r="M878" s="208"/>
      <c r="N878" s="209"/>
      <c r="O878" s="209"/>
      <c r="P878" s="204"/>
      <c r="S878" s="208"/>
      <c r="T878" s="209"/>
      <c r="U878" s="209"/>
      <c r="V878" s="204"/>
      <c r="Y878" s="208"/>
      <c r="Z878" s="209"/>
      <c r="AA878" s="209"/>
      <c r="AB878" s="204"/>
    </row>
    <row r="879" spans="1:28" s="203" customFormat="1" x14ac:dyDescent="0.2">
      <c r="B879" s="208"/>
      <c r="C879" s="209"/>
      <c r="D879" s="209"/>
      <c r="E879" s="204"/>
      <c r="M879" s="208"/>
      <c r="N879" s="209"/>
      <c r="O879" s="209"/>
      <c r="P879" s="204"/>
      <c r="S879" s="208"/>
      <c r="T879" s="209"/>
      <c r="U879" s="209"/>
      <c r="V879" s="204"/>
      <c r="Y879" s="208"/>
      <c r="Z879" s="209"/>
      <c r="AA879" s="209"/>
      <c r="AB879" s="204"/>
    </row>
    <row r="880" spans="1:28" s="203" customFormat="1" x14ac:dyDescent="0.2">
      <c r="B880" s="208"/>
      <c r="C880" s="209"/>
      <c r="D880" s="209"/>
      <c r="E880" s="204"/>
      <c r="M880" s="208"/>
      <c r="N880" s="209"/>
      <c r="O880" s="209"/>
      <c r="P880" s="204"/>
      <c r="S880" s="208"/>
      <c r="T880" s="209"/>
      <c r="U880" s="209"/>
      <c r="V880" s="204"/>
      <c r="Y880" s="208"/>
      <c r="Z880" s="209"/>
      <c r="AA880" s="209"/>
      <c r="AB880" s="204"/>
    </row>
    <row r="881" spans="1:28" s="203" customFormat="1" x14ac:dyDescent="0.2">
      <c r="B881" s="208"/>
      <c r="C881" s="209"/>
      <c r="D881" s="209"/>
      <c r="E881" s="204"/>
      <c r="M881" s="208"/>
      <c r="N881" s="209"/>
      <c r="O881" s="209"/>
      <c r="P881" s="204"/>
      <c r="S881" s="208"/>
      <c r="T881" s="209"/>
      <c r="U881" s="209"/>
      <c r="V881" s="204"/>
      <c r="Y881" s="208"/>
      <c r="Z881" s="209"/>
      <c r="AA881" s="209"/>
      <c r="AB881" s="204"/>
    </row>
    <row r="882" spans="1:28" s="203" customFormat="1" x14ac:dyDescent="0.2">
      <c r="B882" s="208"/>
      <c r="C882" s="209"/>
      <c r="D882" s="209"/>
      <c r="E882" s="204"/>
      <c r="M882" s="208"/>
      <c r="N882" s="209"/>
      <c r="O882" s="209"/>
      <c r="P882" s="204"/>
      <c r="S882" s="208"/>
      <c r="T882" s="209"/>
      <c r="U882" s="209"/>
      <c r="V882" s="204"/>
      <c r="Y882" s="208"/>
      <c r="Z882" s="209"/>
      <c r="AA882" s="209"/>
      <c r="AB882" s="204"/>
    </row>
    <row r="883" spans="1:28" s="203" customFormat="1" ht="13.5" thickBot="1" x14ac:dyDescent="0.25">
      <c r="B883" s="208"/>
      <c r="C883" s="209"/>
      <c r="D883" s="209"/>
      <c r="E883" s="204"/>
      <c r="M883" s="208"/>
      <c r="N883" s="209"/>
      <c r="O883" s="209"/>
      <c r="P883" s="204"/>
      <c r="S883" s="208"/>
      <c r="T883" s="209"/>
      <c r="U883" s="209"/>
      <c r="V883" s="204"/>
      <c r="Y883" s="208"/>
      <c r="Z883" s="209"/>
      <c r="AA883" s="209"/>
      <c r="AB883" s="204"/>
    </row>
    <row r="884" spans="1:28" s="203" customFormat="1" ht="12.75" customHeight="1" x14ac:dyDescent="0.2">
      <c r="A884" s="33">
        <v>42</v>
      </c>
      <c r="B884" s="34"/>
      <c r="C884" s="458" t="s">
        <v>181</v>
      </c>
      <c r="D884" s="458" t="s">
        <v>41</v>
      </c>
      <c r="E884" s="460" t="s">
        <v>21</v>
      </c>
      <c r="L884" s="33">
        <v>42</v>
      </c>
      <c r="M884" s="34"/>
      <c r="N884" s="458" t="s">
        <v>181</v>
      </c>
      <c r="O884" s="458" t="s">
        <v>41</v>
      </c>
      <c r="P884" s="460" t="s">
        <v>21</v>
      </c>
      <c r="R884" s="33">
        <v>42</v>
      </c>
      <c r="S884" s="34"/>
      <c r="T884" s="458" t="s">
        <v>181</v>
      </c>
      <c r="U884" s="458" t="s">
        <v>41</v>
      </c>
      <c r="V884" s="460" t="s">
        <v>21</v>
      </c>
      <c r="X884" s="33">
        <v>42</v>
      </c>
      <c r="Y884" s="34"/>
      <c r="Z884" s="458" t="s">
        <v>181</v>
      </c>
      <c r="AA884" s="458" t="s">
        <v>41</v>
      </c>
      <c r="AB884" s="460" t="s">
        <v>21</v>
      </c>
    </row>
    <row r="885" spans="1:28" s="203" customFormat="1" ht="51" x14ac:dyDescent="0.2">
      <c r="A885" s="35" t="s">
        <v>9</v>
      </c>
      <c r="B885" s="64" t="str">
        <f>+" אסמכתא " &amp; B44 &amp;"         חזרה לטבלה "</f>
        <v xml:space="preserve"> אסמכתא          חזרה לטבלה </v>
      </c>
      <c r="C885" s="459"/>
      <c r="D885" s="459"/>
      <c r="E885" s="461"/>
      <c r="L885" s="35" t="s">
        <v>27</v>
      </c>
      <c r="M885" s="64" t="str">
        <f>+" אסמכתא " &amp; B44 &amp;"         חזרה לטבלה "</f>
        <v xml:space="preserve"> אסמכתא          חזרה לטבלה </v>
      </c>
      <c r="N885" s="459"/>
      <c r="O885" s="459"/>
      <c r="P885" s="461"/>
      <c r="R885" s="35" t="s">
        <v>27</v>
      </c>
      <c r="S885" s="64" t="str">
        <f>+" אסמכתא " &amp; B44 &amp;"         חזרה לטבלה "</f>
        <v xml:space="preserve"> אסמכתא          חזרה לטבלה </v>
      </c>
      <c r="T885" s="459"/>
      <c r="U885" s="459"/>
      <c r="V885" s="461"/>
      <c r="X885" s="35" t="s">
        <v>27</v>
      </c>
      <c r="Y885" s="64" t="str">
        <f>+" אסמכתא " &amp; B44 &amp;"         חזרה לטבלה "</f>
        <v xml:space="preserve"> אסמכתא          חזרה לטבלה </v>
      </c>
      <c r="Z885" s="459"/>
      <c r="AA885" s="459"/>
      <c r="AB885" s="461"/>
    </row>
    <row r="886" spans="1:28" s="203" customFormat="1" x14ac:dyDescent="0.2">
      <c r="A886" s="39">
        <v>1</v>
      </c>
      <c r="B886" s="291"/>
      <c r="C886" s="292"/>
      <c r="D886" s="292"/>
      <c r="E886" s="293"/>
      <c r="L886" s="39">
        <v>12</v>
      </c>
      <c r="M886" s="291"/>
      <c r="N886" s="292"/>
      <c r="O886" s="292"/>
      <c r="P886" s="293"/>
      <c r="R886" s="39">
        <v>23</v>
      </c>
      <c r="S886" s="291"/>
      <c r="T886" s="292"/>
      <c r="U886" s="292"/>
      <c r="V886" s="293"/>
      <c r="X886" s="39">
        <v>34</v>
      </c>
      <c r="Y886" s="291"/>
      <c r="Z886" s="292"/>
      <c r="AA886" s="292"/>
      <c r="AB886" s="293"/>
    </row>
    <row r="887" spans="1:28" s="203" customFormat="1" x14ac:dyDescent="0.2">
      <c r="A887" s="39">
        <v>2</v>
      </c>
      <c r="B887" s="291"/>
      <c r="C887" s="292"/>
      <c r="D887" s="292"/>
      <c r="E887" s="293"/>
      <c r="L887" s="39">
        <v>13</v>
      </c>
      <c r="M887" s="291"/>
      <c r="N887" s="292"/>
      <c r="O887" s="292"/>
      <c r="P887" s="293"/>
      <c r="R887" s="39">
        <v>24</v>
      </c>
      <c r="S887" s="291"/>
      <c r="T887" s="292"/>
      <c r="U887" s="292"/>
      <c r="V887" s="293"/>
      <c r="X887" s="39">
        <v>35</v>
      </c>
      <c r="Y887" s="291"/>
      <c r="Z887" s="292"/>
      <c r="AA887" s="292"/>
      <c r="AB887" s="293"/>
    </row>
    <row r="888" spans="1:28" s="203" customFormat="1" x14ac:dyDescent="0.2">
      <c r="A888" s="39">
        <v>3</v>
      </c>
      <c r="B888" s="291"/>
      <c r="C888" s="292"/>
      <c r="D888" s="292"/>
      <c r="E888" s="293"/>
      <c r="L888" s="39">
        <v>14</v>
      </c>
      <c r="M888" s="291"/>
      <c r="N888" s="292"/>
      <c r="O888" s="292"/>
      <c r="P888" s="293"/>
      <c r="R888" s="39">
        <v>25</v>
      </c>
      <c r="S888" s="291"/>
      <c r="T888" s="292"/>
      <c r="U888" s="292"/>
      <c r="V888" s="293"/>
      <c r="X888" s="39">
        <v>36</v>
      </c>
      <c r="Y888" s="291"/>
      <c r="Z888" s="292"/>
      <c r="AA888" s="292"/>
      <c r="AB888" s="293"/>
    </row>
    <row r="889" spans="1:28" s="203" customFormat="1" x14ac:dyDescent="0.2">
      <c r="A889" s="39">
        <v>4</v>
      </c>
      <c r="B889" s="291"/>
      <c r="C889" s="292"/>
      <c r="D889" s="292"/>
      <c r="E889" s="293"/>
      <c r="L889" s="39">
        <v>15</v>
      </c>
      <c r="M889" s="291"/>
      <c r="N889" s="292"/>
      <c r="O889" s="292"/>
      <c r="P889" s="293"/>
      <c r="R889" s="39">
        <v>26</v>
      </c>
      <c r="S889" s="291"/>
      <c r="T889" s="292"/>
      <c r="U889" s="292"/>
      <c r="V889" s="293"/>
      <c r="X889" s="39">
        <v>37</v>
      </c>
      <c r="Y889" s="291"/>
      <c r="Z889" s="292"/>
      <c r="AA889" s="292"/>
      <c r="AB889" s="293"/>
    </row>
    <row r="890" spans="1:28" s="203" customFormat="1" x14ac:dyDescent="0.2">
      <c r="A890" s="39">
        <v>5</v>
      </c>
      <c r="B890" s="291"/>
      <c r="C890" s="292"/>
      <c r="D890" s="292"/>
      <c r="E890" s="293"/>
      <c r="L890" s="39">
        <v>16</v>
      </c>
      <c r="M890" s="291"/>
      <c r="N890" s="292"/>
      <c r="O890" s="292"/>
      <c r="P890" s="293"/>
      <c r="R890" s="39">
        <v>27</v>
      </c>
      <c r="S890" s="291"/>
      <c r="T890" s="292"/>
      <c r="U890" s="292"/>
      <c r="V890" s="293"/>
      <c r="X890" s="39">
        <v>38</v>
      </c>
      <c r="Y890" s="291"/>
      <c r="Z890" s="292"/>
      <c r="AA890" s="292"/>
      <c r="AB890" s="293"/>
    </row>
    <row r="891" spans="1:28" s="203" customFormat="1" x14ac:dyDescent="0.2">
      <c r="A891" s="39">
        <v>6</v>
      </c>
      <c r="B891" s="291"/>
      <c r="C891" s="292"/>
      <c r="D891" s="292"/>
      <c r="E891" s="293"/>
      <c r="L891" s="39">
        <v>17</v>
      </c>
      <c r="M891" s="291"/>
      <c r="N891" s="292"/>
      <c r="O891" s="292"/>
      <c r="P891" s="293"/>
      <c r="R891" s="39">
        <v>28</v>
      </c>
      <c r="S891" s="291"/>
      <c r="T891" s="292"/>
      <c r="U891" s="292"/>
      <c r="V891" s="293"/>
      <c r="X891" s="39">
        <v>39</v>
      </c>
      <c r="Y891" s="291"/>
      <c r="Z891" s="292"/>
      <c r="AA891" s="292"/>
      <c r="AB891" s="293"/>
    </row>
    <row r="892" spans="1:28" s="203" customFormat="1" x14ac:dyDescent="0.2">
      <c r="A892" s="39">
        <v>7</v>
      </c>
      <c r="B892" s="291"/>
      <c r="C892" s="292"/>
      <c r="D892" s="292"/>
      <c r="E892" s="293"/>
      <c r="L892" s="39">
        <v>18</v>
      </c>
      <c r="M892" s="291"/>
      <c r="N892" s="292"/>
      <c r="O892" s="292"/>
      <c r="P892" s="293"/>
      <c r="R892" s="39">
        <v>29</v>
      </c>
      <c r="S892" s="291"/>
      <c r="T892" s="292"/>
      <c r="U892" s="292"/>
      <c r="V892" s="293"/>
      <c r="X892" s="39">
        <v>40</v>
      </c>
      <c r="Y892" s="291"/>
      <c r="Z892" s="292"/>
      <c r="AA892" s="292"/>
      <c r="AB892" s="293"/>
    </row>
    <row r="893" spans="1:28" s="203" customFormat="1" x14ac:dyDescent="0.2">
      <c r="A893" s="39">
        <v>8</v>
      </c>
      <c r="B893" s="291"/>
      <c r="C893" s="292"/>
      <c r="D893" s="292"/>
      <c r="E893" s="293"/>
      <c r="L893" s="39">
        <v>19</v>
      </c>
      <c r="M893" s="291"/>
      <c r="N893" s="292"/>
      <c r="O893" s="292"/>
      <c r="P893" s="293"/>
      <c r="R893" s="39">
        <v>30</v>
      </c>
      <c r="S893" s="291"/>
      <c r="T893" s="292"/>
      <c r="U893" s="292"/>
      <c r="V893" s="293"/>
      <c r="X893" s="39">
        <v>41</v>
      </c>
      <c r="Y893" s="291"/>
      <c r="Z893" s="292"/>
      <c r="AA893" s="292"/>
      <c r="AB893" s="293"/>
    </row>
    <row r="894" spans="1:28" s="203" customFormat="1" x14ac:dyDescent="0.2">
      <c r="A894" s="39">
        <v>9</v>
      </c>
      <c r="B894" s="291"/>
      <c r="C894" s="292"/>
      <c r="D894" s="292"/>
      <c r="E894" s="293"/>
      <c r="L894" s="39">
        <v>20</v>
      </c>
      <c r="M894" s="291"/>
      <c r="N894" s="292"/>
      <c r="O894" s="292"/>
      <c r="P894" s="293"/>
      <c r="R894" s="39">
        <v>31</v>
      </c>
      <c r="S894" s="291"/>
      <c r="T894" s="292"/>
      <c r="U894" s="292"/>
      <c r="V894" s="293"/>
      <c r="X894" s="39">
        <v>42</v>
      </c>
      <c r="Y894" s="291"/>
      <c r="Z894" s="292"/>
      <c r="AA894" s="292"/>
      <c r="AB894" s="293"/>
    </row>
    <row r="895" spans="1:28" s="203" customFormat="1" x14ac:dyDescent="0.2">
      <c r="A895" s="39">
        <v>10</v>
      </c>
      <c r="B895" s="291"/>
      <c r="C895" s="292"/>
      <c r="D895" s="292"/>
      <c r="E895" s="293"/>
      <c r="L895" s="39">
        <v>21</v>
      </c>
      <c r="M895" s="291"/>
      <c r="N895" s="292"/>
      <c r="O895" s="292"/>
      <c r="P895" s="293"/>
      <c r="R895" s="39">
        <v>32</v>
      </c>
      <c r="S895" s="291"/>
      <c r="T895" s="292"/>
      <c r="U895" s="292"/>
      <c r="V895" s="293"/>
      <c r="X895" s="39">
        <v>43</v>
      </c>
      <c r="Y895" s="291"/>
      <c r="Z895" s="292"/>
      <c r="AA895" s="292"/>
      <c r="AB895" s="293"/>
    </row>
    <row r="896" spans="1:28" s="203" customFormat="1" ht="13.5" thickBot="1" x14ac:dyDescent="0.25">
      <c r="A896" s="39">
        <v>11</v>
      </c>
      <c r="B896" s="291"/>
      <c r="C896" s="292"/>
      <c r="D896" s="292"/>
      <c r="E896" s="293"/>
      <c r="L896" s="39">
        <v>22</v>
      </c>
      <c r="M896" s="291"/>
      <c r="N896" s="292"/>
      <c r="O896" s="292"/>
      <c r="P896" s="293"/>
      <c r="R896" s="39">
        <v>33</v>
      </c>
      <c r="S896" s="291"/>
      <c r="T896" s="292"/>
      <c r="U896" s="292"/>
      <c r="V896" s="293"/>
      <c r="X896" s="40"/>
      <c r="Y896" s="42" t="s">
        <v>5</v>
      </c>
      <c r="Z896" s="43"/>
      <c r="AA896" s="43"/>
      <c r="AB896" s="315">
        <f>SUM(E886:E896)+SUM(P886:P896)+SUM(AB886:AB895)+SUM(V886:V896)</f>
        <v>0</v>
      </c>
    </row>
    <row r="897" spans="1:28" s="203" customFormat="1" x14ac:dyDescent="0.2">
      <c r="B897" s="208"/>
      <c r="C897" s="209"/>
      <c r="D897" s="209"/>
      <c r="E897" s="204"/>
      <c r="M897" s="208"/>
      <c r="N897" s="209"/>
      <c r="O897" s="209"/>
      <c r="P897" s="204"/>
      <c r="S897" s="208"/>
      <c r="T897" s="209"/>
      <c r="U897" s="209"/>
      <c r="V897" s="204"/>
      <c r="Y897" s="208"/>
      <c r="Z897" s="209"/>
      <c r="AA897" s="209"/>
      <c r="AB897" s="204"/>
    </row>
    <row r="898" spans="1:28" s="203" customFormat="1" x14ac:dyDescent="0.2">
      <c r="B898" s="208"/>
      <c r="C898" s="209"/>
      <c r="D898" s="209"/>
      <c r="E898" s="204"/>
      <c r="M898" s="208"/>
      <c r="N898" s="209"/>
      <c r="O898" s="209"/>
      <c r="P898" s="204"/>
      <c r="S898" s="208"/>
      <c r="T898" s="209"/>
      <c r="U898" s="209"/>
      <c r="V898" s="204"/>
      <c r="Y898" s="208"/>
      <c r="Z898" s="209"/>
    </row>
    <row r="899" spans="1:28" s="203" customFormat="1" x14ac:dyDescent="0.2">
      <c r="B899" s="208"/>
      <c r="C899" s="209"/>
      <c r="D899" s="209"/>
      <c r="E899" s="204"/>
      <c r="M899" s="208"/>
      <c r="N899" s="209"/>
      <c r="O899" s="209"/>
      <c r="P899" s="204"/>
      <c r="S899" s="208"/>
      <c r="T899" s="209"/>
      <c r="U899" s="209"/>
      <c r="V899" s="204"/>
      <c r="Y899" s="208"/>
      <c r="Z899" s="209"/>
      <c r="AA899" s="209"/>
      <c r="AB899" s="204"/>
    </row>
    <row r="900" spans="1:28" s="203" customFormat="1" x14ac:dyDescent="0.2">
      <c r="B900" s="208"/>
      <c r="C900" s="209"/>
      <c r="D900" s="209"/>
      <c r="E900" s="204"/>
      <c r="M900" s="208"/>
      <c r="N900" s="209"/>
      <c r="O900" s="209"/>
      <c r="P900" s="204"/>
      <c r="S900" s="208"/>
      <c r="T900" s="209"/>
      <c r="U900" s="209"/>
      <c r="V900" s="204"/>
      <c r="Y900" s="208"/>
      <c r="Z900" s="209"/>
      <c r="AA900" s="209"/>
      <c r="AB900" s="204"/>
    </row>
    <row r="901" spans="1:28" s="203" customFormat="1" x14ac:dyDescent="0.2">
      <c r="B901" s="208"/>
      <c r="C901" s="209"/>
      <c r="D901" s="209"/>
      <c r="E901" s="204"/>
      <c r="M901" s="208"/>
      <c r="N901" s="209"/>
      <c r="O901" s="209"/>
      <c r="P901" s="204"/>
      <c r="S901" s="208"/>
      <c r="T901" s="209"/>
      <c r="U901" s="209"/>
      <c r="V901" s="204"/>
      <c r="Y901" s="208"/>
      <c r="Z901" s="209"/>
      <c r="AA901" s="209"/>
      <c r="AB901" s="204"/>
    </row>
    <row r="902" spans="1:28" s="203" customFormat="1" x14ac:dyDescent="0.2">
      <c r="B902" s="208"/>
      <c r="C902" s="209"/>
      <c r="D902" s="209"/>
      <c r="E902" s="204"/>
      <c r="M902" s="208"/>
      <c r="N902" s="209"/>
      <c r="O902" s="209"/>
      <c r="P902" s="204"/>
      <c r="S902" s="208"/>
      <c r="T902" s="209"/>
      <c r="U902" s="209"/>
      <c r="V902" s="204"/>
      <c r="Y902" s="208"/>
      <c r="Z902" s="209"/>
      <c r="AA902" s="209"/>
      <c r="AB902" s="204"/>
    </row>
    <row r="903" spans="1:28" s="203" customFormat="1" ht="13.5" thickBot="1" x14ac:dyDescent="0.25">
      <c r="B903" s="208"/>
      <c r="C903" s="209"/>
      <c r="D903" s="209"/>
      <c r="E903" s="204"/>
      <c r="M903" s="208"/>
      <c r="N903" s="209"/>
      <c r="O903" s="209"/>
      <c r="P903" s="204"/>
      <c r="S903" s="208"/>
      <c r="T903" s="209"/>
      <c r="U903" s="209"/>
      <c r="V903" s="204"/>
      <c r="Y903" s="208"/>
      <c r="Z903" s="209"/>
      <c r="AA903" s="209"/>
      <c r="AB903" s="204"/>
    </row>
    <row r="904" spans="1:28" s="203" customFormat="1" ht="12.75" customHeight="1" x14ac:dyDescent="0.2">
      <c r="A904" s="33">
        <v>43</v>
      </c>
      <c r="B904" s="34"/>
      <c r="C904" s="458" t="s">
        <v>181</v>
      </c>
      <c r="D904" s="458" t="s">
        <v>41</v>
      </c>
      <c r="E904" s="460" t="s">
        <v>21</v>
      </c>
      <c r="L904" s="33">
        <v>43</v>
      </c>
      <c r="M904" s="34"/>
      <c r="N904" s="458" t="s">
        <v>181</v>
      </c>
      <c r="O904" s="458" t="s">
        <v>41</v>
      </c>
      <c r="P904" s="460" t="s">
        <v>21</v>
      </c>
      <c r="R904" s="33">
        <v>43</v>
      </c>
      <c r="S904" s="34"/>
      <c r="T904" s="458" t="s">
        <v>181</v>
      </c>
      <c r="U904" s="458" t="s">
        <v>41</v>
      </c>
      <c r="V904" s="460" t="s">
        <v>21</v>
      </c>
      <c r="X904" s="33">
        <v>43</v>
      </c>
      <c r="Y904" s="34"/>
      <c r="Z904" s="458" t="s">
        <v>181</v>
      </c>
      <c r="AA904" s="458" t="s">
        <v>41</v>
      </c>
      <c r="AB904" s="460" t="s">
        <v>21</v>
      </c>
    </row>
    <row r="905" spans="1:28" s="203" customFormat="1" ht="51" x14ac:dyDescent="0.2">
      <c r="A905" s="35" t="s">
        <v>9</v>
      </c>
      <c r="B905" s="64" t="str">
        <f>+" אסמכתא " &amp; B45 &amp;"         חזרה לטבלה "</f>
        <v xml:space="preserve"> אסמכתא          חזרה לטבלה </v>
      </c>
      <c r="C905" s="459"/>
      <c r="D905" s="459"/>
      <c r="E905" s="461"/>
      <c r="L905" s="35" t="s">
        <v>27</v>
      </c>
      <c r="M905" s="64" t="str">
        <f>+" אסמכתא " &amp; B45 &amp;"         חזרה לטבלה "</f>
        <v xml:space="preserve"> אסמכתא          חזרה לטבלה </v>
      </c>
      <c r="N905" s="459"/>
      <c r="O905" s="459"/>
      <c r="P905" s="461"/>
      <c r="R905" s="35" t="s">
        <v>27</v>
      </c>
      <c r="S905" s="64" t="str">
        <f>+" אסמכתא " &amp; B45 &amp;"         חזרה לטבלה "</f>
        <v xml:space="preserve"> אסמכתא          חזרה לטבלה </v>
      </c>
      <c r="T905" s="459"/>
      <c r="U905" s="459"/>
      <c r="V905" s="461"/>
      <c r="X905" s="35" t="s">
        <v>27</v>
      </c>
      <c r="Y905" s="64" t="str">
        <f>+" אסמכתא " &amp; B45 &amp;"         חזרה לטבלה "</f>
        <v xml:space="preserve"> אסמכתא          חזרה לטבלה </v>
      </c>
      <c r="Z905" s="459"/>
      <c r="AA905" s="459"/>
      <c r="AB905" s="461"/>
    </row>
    <row r="906" spans="1:28" s="203" customFormat="1" x14ac:dyDescent="0.2">
      <c r="A906" s="39">
        <v>1</v>
      </c>
      <c r="B906" s="291"/>
      <c r="C906" s="292"/>
      <c r="D906" s="292"/>
      <c r="E906" s="293"/>
      <c r="L906" s="39">
        <v>12</v>
      </c>
      <c r="M906" s="291"/>
      <c r="N906" s="292"/>
      <c r="O906" s="292"/>
      <c r="P906" s="293"/>
      <c r="R906" s="39">
        <v>23</v>
      </c>
      <c r="S906" s="291"/>
      <c r="T906" s="292"/>
      <c r="U906" s="292"/>
      <c r="V906" s="293"/>
      <c r="X906" s="39">
        <v>34</v>
      </c>
      <c r="Y906" s="291"/>
      <c r="Z906" s="292"/>
      <c r="AA906" s="292"/>
      <c r="AB906" s="293"/>
    </row>
    <row r="907" spans="1:28" s="203" customFormat="1" x14ac:dyDescent="0.2">
      <c r="A907" s="39">
        <v>2</v>
      </c>
      <c r="B907" s="291"/>
      <c r="C907" s="292"/>
      <c r="D907" s="292"/>
      <c r="E907" s="293"/>
      <c r="L907" s="39">
        <v>13</v>
      </c>
      <c r="M907" s="291"/>
      <c r="N907" s="292"/>
      <c r="O907" s="292"/>
      <c r="P907" s="293"/>
      <c r="R907" s="39">
        <v>24</v>
      </c>
      <c r="S907" s="291"/>
      <c r="T907" s="292"/>
      <c r="U907" s="292"/>
      <c r="V907" s="293"/>
      <c r="X907" s="39">
        <v>35</v>
      </c>
      <c r="Y907" s="291"/>
      <c r="Z907" s="292"/>
      <c r="AA907" s="292"/>
      <c r="AB907" s="293"/>
    </row>
    <row r="908" spans="1:28" s="203" customFormat="1" x14ac:dyDescent="0.2">
      <c r="A908" s="39">
        <v>3</v>
      </c>
      <c r="B908" s="291"/>
      <c r="C908" s="292"/>
      <c r="D908" s="292"/>
      <c r="E908" s="293"/>
      <c r="L908" s="39">
        <v>14</v>
      </c>
      <c r="M908" s="291"/>
      <c r="N908" s="292"/>
      <c r="O908" s="292"/>
      <c r="P908" s="293"/>
      <c r="R908" s="39">
        <v>25</v>
      </c>
      <c r="S908" s="291"/>
      <c r="T908" s="292"/>
      <c r="U908" s="292"/>
      <c r="V908" s="293"/>
      <c r="X908" s="39">
        <v>36</v>
      </c>
      <c r="Y908" s="291"/>
      <c r="Z908" s="292"/>
      <c r="AA908" s="292"/>
      <c r="AB908" s="293"/>
    </row>
    <row r="909" spans="1:28" s="203" customFormat="1" x14ac:dyDescent="0.2">
      <c r="A909" s="39">
        <v>4</v>
      </c>
      <c r="B909" s="291"/>
      <c r="C909" s="292"/>
      <c r="D909" s="292"/>
      <c r="E909" s="293"/>
      <c r="L909" s="39">
        <v>15</v>
      </c>
      <c r="M909" s="291"/>
      <c r="N909" s="292"/>
      <c r="O909" s="292"/>
      <c r="P909" s="293"/>
      <c r="R909" s="39">
        <v>26</v>
      </c>
      <c r="S909" s="291"/>
      <c r="T909" s="292"/>
      <c r="U909" s="292"/>
      <c r="V909" s="293"/>
      <c r="X909" s="39">
        <v>37</v>
      </c>
      <c r="Y909" s="291"/>
      <c r="Z909" s="292"/>
      <c r="AA909" s="292"/>
      <c r="AB909" s="293"/>
    </row>
    <row r="910" spans="1:28" s="203" customFormat="1" x14ac:dyDescent="0.2">
      <c r="A910" s="39">
        <v>5</v>
      </c>
      <c r="B910" s="291"/>
      <c r="C910" s="292"/>
      <c r="D910" s="292"/>
      <c r="E910" s="293"/>
      <c r="L910" s="39">
        <v>16</v>
      </c>
      <c r="M910" s="291"/>
      <c r="N910" s="292"/>
      <c r="O910" s="292"/>
      <c r="P910" s="293"/>
      <c r="R910" s="39">
        <v>27</v>
      </c>
      <c r="S910" s="291"/>
      <c r="T910" s="292"/>
      <c r="U910" s="292"/>
      <c r="V910" s="293"/>
      <c r="X910" s="39">
        <v>38</v>
      </c>
      <c r="Y910" s="291"/>
      <c r="Z910" s="292"/>
      <c r="AA910" s="292"/>
      <c r="AB910" s="293"/>
    </row>
    <row r="911" spans="1:28" s="203" customFormat="1" x14ac:dyDescent="0.2">
      <c r="A911" s="39">
        <v>6</v>
      </c>
      <c r="B911" s="291"/>
      <c r="C911" s="292"/>
      <c r="D911" s="292"/>
      <c r="E911" s="293"/>
      <c r="L911" s="39">
        <v>17</v>
      </c>
      <c r="M911" s="291"/>
      <c r="N911" s="292"/>
      <c r="O911" s="292"/>
      <c r="P911" s="293"/>
      <c r="R911" s="39">
        <v>28</v>
      </c>
      <c r="S911" s="291"/>
      <c r="T911" s="292"/>
      <c r="U911" s="292"/>
      <c r="V911" s="293"/>
      <c r="X911" s="39">
        <v>39</v>
      </c>
      <c r="Y911" s="291"/>
      <c r="Z911" s="292"/>
      <c r="AA911" s="292"/>
      <c r="AB911" s="293"/>
    </row>
    <row r="912" spans="1:28" s="203" customFormat="1" x14ac:dyDescent="0.2">
      <c r="A912" s="39">
        <v>7</v>
      </c>
      <c r="B912" s="291"/>
      <c r="C912" s="292"/>
      <c r="D912" s="292"/>
      <c r="E912" s="293"/>
      <c r="L912" s="39">
        <v>18</v>
      </c>
      <c r="M912" s="291"/>
      <c r="N912" s="292"/>
      <c r="O912" s="292"/>
      <c r="P912" s="293"/>
      <c r="R912" s="39">
        <v>29</v>
      </c>
      <c r="S912" s="291"/>
      <c r="T912" s="292"/>
      <c r="U912" s="292"/>
      <c r="V912" s="293"/>
      <c r="X912" s="39">
        <v>40</v>
      </c>
      <c r="Y912" s="291"/>
      <c r="Z912" s="292"/>
      <c r="AA912" s="292"/>
      <c r="AB912" s="293"/>
    </row>
    <row r="913" spans="1:28" s="203" customFormat="1" x14ac:dyDescent="0.2">
      <c r="A913" s="39">
        <v>8</v>
      </c>
      <c r="B913" s="291"/>
      <c r="C913" s="292"/>
      <c r="D913" s="292"/>
      <c r="E913" s="293"/>
      <c r="L913" s="39">
        <v>19</v>
      </c>
      <c r="M913" s="291"/>
      <c r="N913" s="292"/>
      <c r="O913" s="292"/>
      <c r="P913" s="293"/>
      <c r="R913" s="39">
        <v>30</v>
      </c>
      <c r="S913" s="291"/>
      <c r="T913" s="292"/>
      <c r="U913" s="292"/>
      <c r="V913" s="293"/>
      <c r="X913" s="39">
        <v>41</v>
      </c>
      <c r="Y913" s="291"/>
      <c r="Z913" s="292"/>
      <c r="AA913" s="292"/>
      <c r="AB913" s="293"/>
    </row>
    <row r="914" spans="1:28" s="203" customFormat="1" x14ac:dyDescent="0.2">
      <c r="A914" s="39">
        <v>9</v>
      </c>
      <c r="B914" s="291"/>
      <c r="C914" s="292"/>
      <c r="D914" s="292"/>
      <c r="E914" s="293"/>
      <c r="L914" s="39">
        <v>20</v>
      </c>
      <c r="M914" s="291"/>
      <c r="N914" s="292"/>
      <c r="O914" s="292"/>
      <c r="P914" s="293"/>
      <c r="R914" s="39">
        <v>31</v>
      </c>
      <c r="S914" s="291"/>
      <c r="T914" s="292"/>
      <c r="U914" s="292"/>
      <c r="V914" s="293"/>
      <c r="X914" s="39">
        <v>42</v>
      </c>
      <c r="Y914" s="291"/>
      <c r="Z914" s="292"/>
      <c r="AA914" s="292"/>
      <c r="AB914" s="293"/>
    </row>
    <row r="915" spans="1:28" s="203" customFormat="1" x14ac:dyDescent="0.2">
      <c r="A915" s="39">
        <v>10</v>
      </c>
      <c r="B915" s="291"/>
      <c r="C915" s="292"/>
      <c r="D915" s="292"/>
      <c r="E915" s="293"/>
      <c r="L915" s="39">
        <v>21</v>
      </c>
      <c r="M915" s="291"/>
      <c r="N915" s="292"/>
      <c r="O915" s="292"/>
      <c r="P915" s="293"/>
      <c r="R915" s="39">
        <v>32</v>
      </c>
      <c r="S915" s="291"/>
      <c r="T915" s="292"/>
      <c r="U915" s="292"/>
      <c r="V915" s="293"/>
      <c r="X915" s="39">
        <v>43</v>
      </c>
      <c r="Y915" s="291"/>
      <c r="Z915" s="292"/>
      <c r="AA915" s="292"/>
      <c r="AB915" s="293"/>
    </row>
    <row r="916" spans="1:28" s="203" customFormat="1" ht="13.5" thickBot="1" x14ac:dyDescent="0.25">
      <c r="A916" s="39">
        <v>11</v>
      </c>
      <c r="B916" s="291"/>
      <c r="C916" s="292"/>
      <c r="D916" s="292"/>
      <c r="E916" s="293"/>
      <c r="L916" s="39">
        <v>22</v>
      </c>
      <c r="M916" s="291"/>
      <c r="N916" s="292"/>
      <c r="O916" s="292"/>
      <c r="P916" s="293"/>
      <c r="R916" s="39">
        <v>33</v>
      </c>
      <c r="S916" s="291"/>
      <c r="T916" s="292"/>
      <c r="U916" s="292"/>
      <c r="V916" s="293"/>
      <c r="X916" s="40"/>
      <c r="Y916" s="42" t="s">
        <v>5</v>
      </c>
      <c r="Z916" s="43"/>
      <c r="AA916" s="43"/>
      <c r="AB916" s="315">
        <f>SUM(E906:E916)+SUM(P906:P916)+SUM(AB906:AB915)+SUM(V906:V916)</f>
        <v>0</v>
      </c>
    </row>
    <row r="917" spans="1:28" s="203" customFormat="1" x14ac:dyDescent="0.2">
      <c r="B917" s="208"/>
      <c r="C917" s="209"/>
      <c r="D917" s="209"/>
      <c r="E917" s="204"/>
      <c r="M917" s="208"/>
      <c r="N917" s="209"/>
      <c r="O917" s="209"/>
      <c r="P917" s="204"/>
      <c r="S917" s="208"/>
      <c r="T917" s="209"/>
      <c r="U917" s="209"/>
      <c r="V917" s="204"/>
      <c r="Y917" s="208"/>
      <c r="Z917" s="209"/>
      <c r="AA917" s="209"/>
      <c r="AB917" s="204"/>
    </row>
    <row r="918" spans="1:28" s="203" customFormat="1" x14ac:dyDescent="0.2">
      <c r="B918" s="208"/>
      <c r="C918" s="209"/>
      <c r="D918" s="209"/>
      <c r="E918" s="204"/>
      <c r="M918" s="208"/>
      <c r="N918" s="209"/>
      <c r="O918" s="209"/>
      <c r="P918" s="204"/>
      <c r="S918" s="208"/>
      <c r="T918" s="209"/>
      <c r="U918" s="209"/>
      <c r="V918" s="204"/>
      <c r="Y918" s="208"/>
      <c r="Z918" s="209"/>
      <c r="AA918" s="209"/>
      <c r="AB918" s="204"/>
    </row>
    <row r="919" spans="1:28" s="203" customFormat="1" x14ac:dyDescent="0.2">
      <c r="B919" s="208"/>
      <c r="C919" s="209"/>
      <c r="D919" s="209"/>
      <c r="E919" s="204"/>
      <c r="M919" s="208"/>
      <c r="N919" s="209"/>
      <c r="O919" s="209"/>
      <c r="P919" s="204"/>
      <c r="S919" s="208"/>
      <c r="T919" s="209"/>
      <c r="U919" s="209"/>
      <c r="V919" s="204"/>
      <c r="Y919" s="208"/>
      <c r="Z919" s="209"/>
      <c r="AA919" s="209"/>
      <c r="AB919" s="204"/>
    </row>
    <row r="920" spans="1:28" s="203" customFormat="1" x14ac:dyDescent="0.2">
      <c r="B920" s="208"/>
      <c r="C920" s="209"/>
      <c r="D920" s="209"/>
      <c r="E920" s="204"/>
      <c r="M920" s="208"/>
      <c r="N920" s="209"/>
      <c r="O920" s="209"/>
      <c r="P920" s="204"/>
      <c r="S920" s="208"/>
      <c r="T920" s="209"/>
      <c r="U920" s="209"/>
      <c r="V920" s="204"/>
      <c r="Y920" s="208"/>
      <c r="Z920" s="209"/>
      <c r="AA920" s="209"/>
      <c r="AB920" s="204"/>
    </row>
    <row r="921" spans="1:28" s="203" customFormat="1" x14ac:dyDescent="0.2">
      <c r="B921" s="208"/>
      <c r="C921" s="209"/>
      <c r="D921" s="209"/>
      <c r="E921" s="204"/>
      <c r="M921" s="208"/>
      <c r="N921" s="209"/>
      <c r="O921" s="209"/>
      <c r="P921" s="204"/>
      <c r="S921" s="208"/>
      <c r="T921" s="209"/>
      <c r="U921" s="209"/>
      <c r="V921" s="204"/>
      <c r="Y921" s="208"/>
      <c r="Z921" s="209"/>
      <c r="AA921" s="209"/>
      <c r="AB921" s="204"/>
    </row>
    <row r="922" spans="1:28" s="203" customFormat="1" x14ac:dyDescent="0.2">
      <c r="B922" s="208"/>
      <c r="C922" s="209"/>
      <c r="D922" s="209"/>
      <c r="E922" s="204"/>
      <c r="M922" s="208"/>
      <c r="N922" s="209"/>
      <c r="O922" s="209"/>
      <c r="P922" s="204"/>
      <c r="S922" s="208"/>
      <c r="T922" s="209"/>
      <c r="U922" s="209"/>
      <c r="V922" s="204"/>
      <c r="Y922" s="208"/>
      <c r="Z922" s="209"/>
      <c r="AA922" s="209"/>
      <c r="AB922" s="204"/>
    </row>
    <row r="923" spans="1:28" s="203" customFormat="1" ht="13.5" thickBot="1" x14ac:dyDescent="0.25">
      <c r="B923" s="208"/>
      <c r="C923" s="209"/>
      <c r="D923" s="209"/>
      <c r="E923" s="204"/>
      <c r="M923" s="208"/>
      <c r="N923" s="209"/>
      <c r="O923" s="209"/>
      <c r="P923" s="204"/>
      <c r="S923" s="208"/>
      <c r="T923" s="209"/>
      <c r="U923" s="209"/>
      <c r="V923" s="204"/>
      <c r="Y923" s="208"/>
      <c r="Z923" s="209"/>
      <c r="AA923" s="209"/>
      <c r="AB923" s="204"/>
    </row>
    <row r="924" spans="1:28" s="203" customFormat="1" ht="12.75" customHeight="1" x14ac:dyDescent="0.2">
      <c r="A924" s="33">
        <v>44</v>
      </c>
      <c r="B924" s="34"/>
      <c r="C924" s="458" t="s">
        <v>181</v>
      </c>
      <c r="D924" s="458" t="s">
        <v>41</v>
      </c>
      <c r="E924" s="460" t="s">
        <v>21</v>
      </c>
      <c r="L924" s="33">
        <v>44</v>
      </c>
      <c r="M924" s="34"/>
      <c r="N924" s="458" t="s">
        <v>181</v>
      </c>
      <c r="O924" s="458" t="s">
        <v>41</v>
      </c>
      <c r="P924" s="460" t="s">
        <v>21</v>
      </c>
      <c r="R924" s="33">
        <v>44</v>
      </c>
      <c r="S924" s="34"/>
      <c r="T924" s="458" t="s">
        <v>181</v>
      </c>
      <c r="U924" s="458" t="s">
        <v>41</v>
      </c>
      <c r="V924" s="460" t="s">
        <v>21</v>
      </c>
      <c r="X924" s="33">
        <v>44</v>
      </c>
      <c r="Y924" s="34"/>
      <c r="Z924" s="458" t="s">
        <v>181</v>
      </c>
      <c r="AA924" s="458" t="s">
        <v>41</v>
      </c>
      <c r="AB924" s="460" t="s">
        <v>21</v>
      </c>
    </row>
    <row r="925" spans="1:28" s="203" customFormat="1" ht="51" x14ac:dyDescent="0.2">
      <c r="A925" s="35" t="s">
        <v>9</v>
      </c>
      <c r="B925" s="64" t="str">
        <f>+" אסמכתא " &amp; B46 &amp;"         חזרה לטבלה "</f>
        <v xml:space="preserve"> אסמכתא          חזרה לטבלה </v>
      </c>
      <c r="C925" s="459"/>
      <c r="D925" s="459"/>
      <c r="E925" s="461"/>
      <c r="L925" s="35" t="s">
        <v>27</v>
      </c>
      <c r="M925" s="64" t="str">
        <f>+" אסמכתא " &amp; B46 &amp;"         חזרה לטבלה "</f>
        <v xml:space="preserve"> אסמכתא          חזרה לטבלה </v>
      </c>
      <c r="N925" s="459"/>
      <c r="O925" s="459"/>
      <c r="P925" s="461"/>
      <c r="R925" s="35" t="s">
        <v>27</v>
      </c>
      <c r="S925" s="64" t="str">
        <f>+" אסמכתא " &amp;B46 &amp;"         חזרה לטבלה "</f>
        <v xml:space="preserve"> אסמכתא          חזרה לטבלה </v>
      </c>
      <c r="T925" s="459"/>
      <c r="U925" s="459"/>
      <c r="V925" s="461"/>
      <c r="X925" s="35" t="s">
        <v>27</v>
      </c>
      <c r="Y925" s="64" t="str">
        <f>+" אסמכתא " &amp; B46 &amp;"         חזרה לטבלה "</f>
        <v xml:space="preserve"> אסמכתא          חזרה לטבלה </v>
      </c>
      <c r="Z925" s="459"/>
      <c r="AA925" s="459"/>
      <c r="AB925" s="461"/>
    </row>
    <row r="926" spans="1:28" s="203" customFormat="1" x14ac:dyDescent="0.2">
      <c r="A926" s="39">
        <v>1</v>
      </c>
      <c r="B926" s="291"/>
      <c r="C926" s="292"/>
      <c r="D926" s="292"/>
      <c r="E926" s="293"/>
      <c r="L926" s="39">
        <v>12</v>
      </c>
      <c r="M926" s="291"/>
      <c r="N926" s="292"/>
      <c r="O926" s="292"/>
      <c r="P926" s="293"/>
      <c r="R926" s="39">
        <v>23</v>
      </c>
      <c r="S926" s="291"/>
      <c r="T926" s="292"/>
      <c r="U926" s="292"/>
      <c r="V926" s="293"/>
      <c r="X926" s="39">
        <v>34</v>
      </c>
      <c r="Y926" s="291"/>
      <c r="Z926" s="292"/>
      <c r="AA926" s="292"/>
      <c r="AB926" s="293"/>
    </row>
    <row r="927" spans="1:28" s="203" customFormat="1" x14ac:dyDescent="0.2">
      <c r="A927" s="39">
        <v>2</v>
      </c>
      <c r="B927" s="291"/>
      <c r="C927" s="292"/>
      <c r="D927" s="292"/>
      <c r="E927" s="293"/>
      <c r="L927" s="39">
        <v>13</v>
      </c>
      <c r="M927" s="291"/>
      <c r="N927" s="292"/>
      <c r="O927" s="292"/>
      <c r="P927" s="293"/>
      <c r="R927" s="39">
        <v>24</v>
      </c>
      <c r="S927" s="291"/>
      <c r="T927" s="292"/>
      <c r="U927" s="292"/>
      <c r="V927" s="293"/>
      <c r="X927" s="39">
        <v>35</v>
      </c>
      <c r="Y927" s="291"/>
      <c r="Z927" s="292"/>
      <c r="AA927" s="292"/>
      <c r="AB927" s="293"/>
    </row>
    <row r="928" spans="1:28" s="203" customFormat="1" x14ac:dyDescent="0.2">
      <c r="A928" s="39">
        <v>3</v>
      </c>
      <c r="B928" s="291"/>
      <c r="C928" s="292"/>
      <c r="D928" s="292"/>
      <c r="E928" s="293"/>
      <c r="L928" s="39">
        <v>14</v>
      </c>
      <c r="M928" s="291"/>
      <c r="N928" s="292"/>
      <c r="O928" s="292"/>
      <c r="P928" s="293"/>
      <c r="R928" s="39">
        <v>25</v>
      </c>
      <c r="S928" s="291"/>
      <c r="T928" s="292"/>
      <c r="U928" s="292"/>
      <c r="V928" s="293"/>
      <c r="X928" s="39">
        <v>36</v>
      </c>
      <c r="Y928" s="291"/>
      <c r="Z928" s="292"/>
      <c r="AA928" s="292"/>
      <c r="AB928" s="293"/>
    </row>
    <row r="929" spans="1:28" s="203" customFormat="1" x14ac:dyDescent="0.2">
      <c r="A929" s="39">
        <v>4</v>
      </c>
      <c r="B929" s="291"/>
      <c r="C929" s="292"/>
      <c r="D929" s="292"/>
      <c r="E929" s="293"/>
      <c r="L929" s="39">
        <v>15</v>
      </c>
      <c r="M929" s="291"/>
      <c r="N929" s="292"/>
      <c r="O929" s="292"/>
      <c r="P929" s="293"/>
      <c r="R929" s="39">
        <v>26</v>
      </c>
      <c r="S929" s="291"/>
      <c r="T929" s="292"/>
      <c r="U929" s="292"/>
      <c r="V929" s="293"/>
      <c r="X929" s="39">
        <v>37</v>
      </c>
      <c r="Y929" s="291"/>
      <c r="Z929" s="292"/>
      <c r="AA929" s="292"/>
      <c r="AB929" s="293"/>
    </row>
    <row r="930" spans="1:28" s="203" customFormat="1" x14ac:dyDescent="0.2">
      <c r="A930" s="39">
        <v>5</v>
      </c>
      <c r="B930" s="291"/>
      <c r="C930" s="292"/>
      <c r="D930" s="292"/>
      <c r="E930" s="293"/>
      <c r="L930" s="39">
        <v>16</v>
      </c>
      <c r="M930" s="291"/>
      <c r="N930" s="292"/>
      <c r="O930" s="292"/>
      <c r="P930" s="293"/>
      <c r="R930" s="39">
        <v>27</v>
      </c>
      <c r="S930" s="291"/>
      <c r="T930" s="292"/>
      <c r="U930" s="292"/>
      <c r="V930" s="293"/>
      <c r="X930" s="39">
        <v>38</v>
      </c>
      <c r="Y930" s="291"/>
      <c r="Z930" s="292"/>
      <c r="AA930" s="292"/>
      <c r="AB930" s="293"/>
    </row>
    <row r="931" spans="1:28" s="203" customFormat="1" x14ac:dyDescent="0.2">
      <c r="A931" s="39">
        <v>6</v>
      </c>
      <c r="B931" s="291"/>
      <c r="C931" s="292"/>
      <c r="D931" s="292"/>
      <c r="E931" s="293"/>
      <c r="L931" s="39">
        <v>17</v>
      </c>
      <c r="M931" s="291"/>
      <c r="N931" s="292"/>
      <c r="O931" s="292"/>
      <c r="P931" s="293"/>
      <c r="R931" s="39">
        <v>28</v>
      </c>
      <c r="S931" s="291"/>
      <c r="T931" s="292"/>
      <c r="U931" s="292"/>
      <c r="V931" s="293"/>
      <c r="X931" s="39">
        <v>39</v>
      </c>
      <c r="Y931" s="291"/>
      <c r="Z931" s="292"/>
      <c r="AA931" s="292"/>
      <c r="AB931" s="293"/>
    </row>
    <row r="932" spans="1:28" s="203" customFormat="1" x14ac:dyDescent="0.2">
      <c r="A932" s="39">
        <v>7</v>
      </c>
      <c r="B932" s="291"/>
      <c r="C932" s="292"/>
      <c r="D932" s="292"/>
      <c r="E932" s="293"/>
      <c r="L932" s="39">
        <v>18</v>
      </c>
      <c r="M932" s="291"/>
      <c r="N932" s="292"/>
      <c r="O932" s="292"/>
      <c r="P932" s="293"/>
      <c r="R932" s="39">
        <v>29</v>
      </c>
      <c r="S932" s="291"/>
      <c r="T932" s="292"/>
      <c r="U932" s="292"/>
      <c r="V932" s="293"/>
      <c r="X932" s="39">
        <v>40</v>
      </c>
      <c r="Y932" s="291"/>
      <c r="Z932" s="292"/>
      <c r="AA932" s="292"/>
      <c r="AB932" s="293"/>
    </row>
    <row r="933" spans="1:28" s="203" customFormat="1" x14ac:dyDescent="0.2">
      <c r="A933" s="39">
        <v>8</v>
      </c>
      <c r="B933" s="291"/>
      <c r="C933" s="292"/>
      <c r="D933" s="292"/>
      <c r="E933" s="293"/>
      <c r="L933" s="39">
        <v>19</v>
      </c>
      <c r="M933" s="291"/>
      <c r="N933" s="292"/>
      <c r="O933" s="292"/>
      <c r="P933" s="293"/>
      <c r="R933" s="39">
        <v>30</v>
      </c>
      <c r="S933" s="291"/>
      <c r="T933" s="292"/>
      <c r="U933" s="292"/>
      <c r="V933" s="293"/>
      <c r="X933" s="39">
        <v>41</v>
      </c>
      <c r="Y933" s="291"/>
      <c r="Z933" s="292"/>
      <c r="AA933" s="292"/>
      <c r="AB933" s="293"/>
    </row>
    <row r="934" spans="1:28" s="203" customFormat="1" x14ac:dyDescent="0.2">
      <c r="A934" s="39">
        <v>9</v>
      </c>
      <c r="B934" s="291"/>
      <c r="C934" s="292"/>
      <c r="D934" s="292"/>
      <c r="E934" s="293"/>
      <c r="L934" s="39">
        <v>20</v>
      </c>
      <c r="M934" s="291"/>
      <c r="N934" s="292"/>
      <c r="O934" s="292"/>
      <c r="P934" s="293"/>
      <c r="R934" s="39">
        <v>31</v>
      </c>
      <c r="S934" s="291"/>
      <c r="T934" s="292"/>
      <c r="U934" s="292"/>
      <c r="V934" s="293"/>
      <c r="X934" s="39">
        <v>42</v>
      </c>
      <c r="Y934" s="291"/>
      <c r="Z934" s="292"/>
      <c r="AA934" s="292"/>
      <c r="AB934" s="293"/>
    </row>
    <row r="935" spans="1:28" s="203" customFormat="1" x14ac:dyDescent="0.2">
      <c r="A935" s="39">
        <v>10</v>
      </c>
      <c r="B935" s="291"/>
      <c r="C935" s="292"/>
      <c r="D935" s="292"/>
      <c r="E935" s="293"/>
      <c r="L935" s="39">
        <v>21</v>
      </c>
      <c r="M935" s="291"/>
      <c r="N935" s="292"/>
      <c r="O935" s="292"/>
      <c r="P935" s="293"/>
      <c r="R935" s="39">
        <v>32</v>
      </c>
      <c r="S935" s="291"/>
      <c r="T935" s="292"/>
      <c r="U935" s="292"/>
      <c r="V935" s="293"/>
      <c r="X935" s="39">
        <v>43</v>
      </c>
      <c r="Y935" s="291"/>
      <c r="Z935" s="292"/>
      <c r="AA935" s="292"/>
      <c r="AB935" s="293"/>
    </row>
    <row r="936" spans="1:28" s="203" customFormat="1" ht="13.5" thickBot="1" x14ac:dyDescent="0.25">
      <c r="A936" s="39">
        <v>11</v>
      </c>
      <c r="B936" s="291"/>
      <c r="C936" s="292"/>
      <c r="D936" s="292"/>
      <c r="E936" s="293"/>
      <c r="L936" s="39">
        <v>22</v>
      </c>
      <c r="M936" s="291"/>
      <c r="N936" s="292"/>
      <c r="O936" s="292"/>
      <c r="P936" s="293"/>
      <c r="R936" s="39">
        <v>33</v>
      </c>
      <c r="S936" s="291"/>
      <c r="T936" s="292"/>
      <c r="U936" s="292"/>
      <c r="V936" s="293"/>
      <c r="X936" s="40"/>
      <c r="Y936" s="42" t="s">
        <v>5</v>
      </c>
      <c r="Z936" s="43"/>
      <c r="AA936" s="43"/>
      <c r="AB936" s="315">
        <f>SUM(E926:E936)+SUM(P926:P936)+SUM(AB926:AB935)+SUM(V926:V936)</f>
        <v>0</v>
      </c>
    </row>
    <row r="937" spans="1:28" s="203" customFormat="1" x14ac:dyDescent="0.2">
      <c r="B937" s="208"/>
      <c r="C937" s="209"/>
      <c r="D937" s="209"/>
      <c r="E937" s="204"/>
      <c r="M937" s="208"/>
      <c r="N937" s="209"/>
      <c r="O937" s="209"/>
      <c r="P937" s="204"/>
      <c r="S937" s="208"/>
      <c r="T937" s="209"/>
      <c r="U937" s="209"/>
      <c r="V937" s="204"/>
      <c r="Y937" s="208"/>
      <c r="Z937" s="209"/>
      <c r="AA937" s="209"/>
      <c r="AB937" s="204"/>
    </row>
    <row r="938" spans="1:28" s="203" customFormat="1" x14ac:dyDescent="0.2">
      <c r="B938" s="208"/>
      <c r="C938" s="209"/>
      <c r="D938" s="209"/>
      <c r="E938" s="204"/>
      <c r="M938" s="208"/>
      <c r="N938" s="209"/>
      <c r="O938" s="209"/>
      <c r="P938" s="204"/>
      <c r="S938" s="208"/>
      <c r="T938" s="209"/>
      <c r="U938" s="209"/>
      <c r="V938" s="204"/>
      <c r="Y938" s="208"/>
      <c r="Z938" s="209"/>
      <c r="AA938" s="209"/>
      <c r="AB938" s="204"/>
    </row>
    <row r="939" spans="1:28" s="203" customFormat="1" x14ac:dyDescent="0.2">
      <c r="B939" s="208"/>
      <c r="C939" s="209"/>
      <c r="D939" s="209"/>
      <c r="E939" s="204"/>
      <c r="M939" s="208"/>
      <c r="N939" s="209"/>
      <c r="O939" s="209"/>
      <c r="P939" s="204"/>
      <c r="S939" s="208"/>
      <c r="T939" s="209"/>
      <c r="U939" s="209"/>
      <c r="V939" s="204"/>
      <c r="Y939" s="208"/>
      <c r="Z939" s="209"/>
      <c r="AA939" s="209"/>
      <c r="AB939" s="204"/>
    </row>
    <row r="940" spans="1:28" s="203" customFormat="1" x14ac:dyDescent="0.2">
      <c r="B940" s="208"/>
      <c r="C940" s="209"/>
      <c r="D940" s="209"/>
      <c r="E940" s="204"/>
      <c r="M940" s="208"/>
      <c r="N940" s="209"/>
      <c r="O940" s="209"/>
      <c r="P940" s="204"/>
      <c r="S940" s="208"/>
      <c r="T940" s="209"/>
      <c r="U940" s="209"/>
      <c r="V940" s="204"/>
      <c r="Y940" s="208"/>
      <c r="Z940" s="209"/>
      <c r="AA940" s="209"/>
      <c r="AB940" s="204"/>
    </row>
    <row r="941" spans="1:28" s="203" customFormat="1" x14ac:dyDescent="0.2">
      <c r="B941" s="208"/>
      <c r="C941" s="209"/>
      <c r="D941" s="209"/>
      <c r="E941" s="204"/>
      <c r="M941" s="208"/>
      <c r="N941" s="209"/>
      <c r="O941" s="209"/>
      <c r="P941" s="204"/>
      <c r="S941" s="208"/>
      <c r="T941" s="209"/>
      <c r="U941" s="209"/>
      <c r="V941" s="204"/>
      <c r="Y941" s="208"/>
      <c r="Z941" s="209"/>
      <c r="AA941" s="209"/>
      <c r="AB941" s="204"/>
    </row>
    <row r="942" spans="1:28" s="203" customFormat="1" x14ac:dyDescent="0.2">
      <c r="B942" s="208"/>
      <c r="C942" s="209"/>
      <c r="D942" s="209"/>
      <c r="E942" s="204"/>
      <c r="M942" s="208"/>
      <c r="N942" s="209"/>
      <c r="O942" s="209"/>
      <c r="P942" s="204"/>
      <c r="S942" s="208"/>
      <c r="T942" s="209"/>
      <c r="U942" s="209"/>
      <c r="V942" s="204"/>
      <c r="Y942" s="208"/>
      <c r="Z942" s="209"/>
      <c r="AA942" s="209"/>
      <c r="AB942" s="204"/>
    </row>
    <row r="943" spans="1:28" s="203" customFormat="1" ht="13.5" thickBot="1" x14ac:dyDescent="0.25">
      <c r="B943" s="208"/>
      <c r="C943" s="209"/>
      <c r="D943" s="209"/>
      <c r="E943" s="204"/>
      <c r="M943" s="208"/>
      <c r="N943" s="209"/>
      <c r="O943" s="209"/>
      <c r="P943" s="204"/>
      <c r="S943" s="208"/>
      <c r="T943" s="209"/>
      <c r="U943" s="209"/>
      <c r="V943" s="204"/>
      <c r="Y943" s="208"/>
      <c r="Z943" s="209"/>
      <c r="AA943" s="209"/>
      <c r="AB943" s="204"/>
    </row>
    <row r="944" spans="1:28" s="203" customFormat="1" ht="12.75" customHeight="1" x14ac:dyDescent="0.2">
      <c r="A944" s="33">
        <v>45</v>
      </c>
      <c r="B944" s="34"/>
      <c r="C944" s="458" t="s">
        <v>181</v>
      </c>
      <c r="D944" s="458" t="s">
        <v>41</v>
      </c>
      <c r="E944" s="460" t="s">
        <v>21</v>
      </c>
      <c r="L944" s="33">
        <v>45</v>
      </c>
      <c r="M944" s="34"/>
      <c r="N944" s="458" t="s">
        <v>181</v>
      </c>
      <c r="O944" s="458" t="s">
        <v>41</v>
      </c>
      <c r="P944" s="460" t="s">
        <v>21</v>
      </c>
      <c r="R944" s="33">
        <v>45</v>
      </c>
      <c r="S944" s="34"/>
      <c r="T944" s="458" t="s">
        <v>181</v>
      </c>
      <c r="U944" s="458" t="s">
        <v>41</v>
      </c>
      <c r="V944" s="460" t="s">
        <v>21</v>
      </c>
      <c r="X944" s="33">
        <v>45</v>
      </c>
      <c r="Y944" s="34"/>
      <c r="Z944" s="458" t="s">
        <v>181</v>
      </c>
      <c r="AA944" s="458" t="s">
        <v>41</v>
      </c>
      <c r="AB944" s="460" t="s">
        <v>21</v>
      </c>
    </row>
    <row r="945" spans="1:28" s="203" customFormat="1" ht="51" x14ac:dyDescent="0.2">
      <c r="A945" s="35" t="s">
        <v>9</v>
      </c>
      <c r="B945" s="64" t="str">
        <f>+" אסמכתא " &amp; B47 &amp;"         חזרה לטבלה "</f>
        <v xml:space="preserve"> אסמכתא          חזרה לטבלה </v>
      </c>
      <c r="C945" s="459"/>
      <c r="D945" s="459"/>
      <c r="E945" s="461"/>
      <c r="L945" s="35" t="s">
        <v>27</v>
      </c>
      <c r="M945" s="64" t="str">
        <f>+" אסמכתא " &amp; B47 &amp;"         חזרה לטבלה "</f>
        <v xml:space="preserve"> אסמכתא          חזרה לטבלה </v>
      </c>
      <c r="N945" s="459"/>
      <c r="O945" s="459"/>
      <c r="P945" s="461"/>
      <c r="R945" s="35" t="s">
        <v>27</v>
      </c>
      <c r="S945" s="64" t="str">
        <f>+" אסמכתא " &amp; B47 &amp;"         חזרה לטבלה "</f>
        <v xml:space="preserve"> אסמכתא          חזרה לטבלה </v>
      </c>
      <c r="T945" s="459"/>
      <c r="U945" s="459"/>
      <c r="V945" s="461"/>
      <c r="X945" s="35" t="s">
        <v>27</v>
      </c>
      <c r="Y945" s="64" t="str">
        <f>+" אסמכתא " &amp; B47 &amp;"         חזרה לטבלה "</f>
        <v xml:space="preserve"> אסמכתא          חזרה לטבלה </v>
      </c>
      <c r="Z945" s="459"/>
      <c r="AA945" s="459"/>
      <c r="AB945" s="461"/>
    </row>
    <row r="946" spans="1:28" s="203" customFormat="1" x14ac:dyDescent="0.2">
      <c r="A946" s="39">
        <v>1</v>
      </c>
      <c r="B946" s="291"/>
      <c r="C946" s="292"/>
      <c r="D946" s="292"/>
      <c r="E946" s="293"/>
      <c r="L946" s="39">
        <v>12</v>
      </c>
      <c r="M946" s="291"/>
      <c r="N946" s="292"/>
      <c r="O946" s="292"/>
      <c r="P946" s="293"/>
      <c r="R946" s="39">
        <v>23</v>
      </c>
      <c r="S946" s="291"/>
      <c r="T946" s="292"/>
      <c r="U946" s="292"/>
      <c r="V946" s="293"/>
      <c r="X946" s="39">
        <v>34</v>
      </c>
      <c r="Y946" s="291"/>
      <c r="Z946" s="292"/>
      <c r="AA946" s="292"/>
      <c r="AB946" s="293"/>
    </row>
    <row r="947" spans="1:28" s="203" customFormat="1" x14ac:dyDescent="0.2">
      <c r="A947" s="39">
        <v>2</v>
      </c>
      <c r="B947" s="291"/>
      <c r="C947" s="292"/>
      <c r="D947" s="292"/>
      <c r="E947" s="293"/>
      <c r="L947" s="39">
        <v>13</v>
      </c>
      <c r="M947" s="291"/>
      <c r="N947" s="292"/>
      <c r="O947" s="292"/>
      <c r="P947" s="293"/>
      <c r="R947" s="39">
        <v>24</v>
      </c>
      <c r="S947" s="291"/>
      <c r="T947" s="292"/>
      <c r="U947" s="292"/>
      <c r="V947" s="293"/>
      <c r="X947" s="39">
        <v>35</v>
      </c>
      <c r="Y947" s="291"/>
      <c r="Z947" s="292"/>
      <c r="AA947" s="292"/>
      <c r="AB947" s="293"/>
    </row>
    <row r="948" spans="1:28" s="203" customFormat="1" x14ac:dyDescent="0.2">
      <c r="A948" s="39">
        <v>3</v>
      </c>
      <c r="B948" s="291"/>
      <c r="C948" s="292"/>
      <c r="D948" s="292"/>
      <c r="E948" s="293"/>
      <c r="L948" s="39">
        <v>14</v>
      </c>
      <c r="M948" s="291"/>
      <c r="N948" s="292"/>
      <c r="O948" s="292"/>
      <c r="P948" s="293"/>
      <c r="R948" s="39">
        <v>25</v>
      </c>
      <c r="S948" s="291"/>
      <c r="T948" s="292"/>
      <c r="U948" s="292"/>
      <c r="V948" s="293"/>
      <c r="X948" s="39">
        <v>36</v>
      </c>
      <c r="Y948" s="291"/>
      <c r="Z948" s="292"/>
      <c r="AA948" s="292"/>
      <c r="AB948" s="293"/>
    </row>
    <row r="949" spans="1:28" s="203" customFormat="1" x14ac:dyDescent="0.2">
      <c r="A949" s="39">
        <v>4</v>
      </c>
      <c r="B949" s="291"/>
      <c r="C949" s="292"/>
      <c r="D949" s="292"/>
      <c r="E949" s="293"/>
      <c r="L949" s="39">
        <v>15</v>
      </c>
      <c r="M949" s="291"/>
      <c r="N949" s="292"/>
      <c r="O949" s="292"/>
      <c r="P949" s="293"/>
      <c r="R949" s="39">
        <v>26</v>
      </c>
      <c r="S949" s="291"/>
      <c r="T949" s="292"/>
      <c r="U949" s="292"/>
      <c r="V949" s="293"/>
      <c r="X949" s="39">
        <v>37</v>
      </c>
      <c r="Y949" s="291"/>
      <c r="Z949" s="292"/>
      <c r="AA949" s="292"/>
      <c r="AB949" s="293"/>
    </row>
    <row r="950" spans="1:28" s="203" customFormat="1" x14ac:dyDescent="0.2">
      <c r="A950" s="39">
        <v>5</v>
      </c>
      <c r="B950" s="291"/>
      <c r="C950" s="292"/>
      <c r="D950" s="292"/>
      <c r="E950" s="293"/>
      <c r="L950" s="39">
        <v>16</v>
      </c>
      <c r="M950" s="291"/>
      <c r="N950" s="292"/>
      <c r="O950" s="292"/>
      <c r="P950" s="293"/>
      <c r="R950" s="39">
        <v>27</v>
      </c>
      <c r="S950" s="291"/>
      <c r="T950" s="292"/>
      <c r="U950" s="292"/>
      <c r="V950" s="293"/>
      <c r="X950" s="39">
        <v>38</v>
      </c>
      <c r="Y950" s="291"/>
      <c r="Z950" s="292"/>
      <c r="AA950" s="292"/>
      <c r="AB950" s="293"/>
    </row>
    <row r="951" spans="1:28" s="203" customFormat="1" x14ac:dyDescent="0.2">
      <c r="A951" s="39">
        <v>6</v>
      </c>
      <c r="B951" s="291"/>
      <c r="C951" s="292"/>
      <c r="D951" s="292"/>
      <c r="E951" s="293"/>
      <c r="L951" s="39">
        <v>17</v>
      </c>
      <c r="M951" s="291"/>
      <c r="N951" s="292"/>
      <c r="O951" s="292"/>
      <c r="P951" s="293"/>
      <c r="R951" s="39">
        <v>28</v>
      </c>
      <c r="S951" s="291"/>
      <c r="T951" s="292"/>
      <c r="U951" s="292"/>
      <c r="V951" s="293"/>
      <c r="X951" s="39">
        <v>39</v>
      </c>
      <c r="Y951" s="291"/>
      <c r="Z951" s="292"/>
      <c r="AA951" s="292"/>
      <c r="AB951" s="293"/>
    </row>
    <row r="952" spans="1:28" s="203" customFormat="1" x14ac:dyDescent="0.2">
      <c r="A952" s="39">
        <v>7</v>
      </c>
      <c r="B952" s="291"/>
      <c r="C952" s="292"/>
      <c r="D952" s="292"/>
      <c r="E952" s="293"/>
      <c r="L952" s="39">
        <v>18</v>
      </c>
      <c r="M952" s="291"/>
      <c r="N952" s="292"/>
      <c r="O952" s="292"/>
      <c r="P952" s="293"/>
      <c r="R952" s="39">
        <v>29</v>
      </c>
      <c r="S952" s="291"/>
      <c r="T952" s="292"/>
      <c r="U952" s="292"/>
      <c r="V952" s="293"/>
      <c r="X952" s="39">
        <v>40</v>
      </c>
      <c r="Y952" s="291"/>
      <c r="Z952" s="292"/>
      <c r="AA952" s="292"/>
      <c r="AB952" s="293"/>
    </row>
    <row r="953" spans="1:28" s="203" customFormat="1" x14ac:dyDescent="0.2">
      <c r="A953" s="39">
        <v>8</v>
      </c>
      <c r="B953" s="291"/>
      <c r="C953" s="292"/>
      <c r="D953" s="292"/>
      <c r="E953" s="293"/>
      <c r="L953" s="39">
        <v>19</v>
      </c>
      <c r="M953" s="291"/>
      <c r="N953" s="292"/>
      <c r="O953" s="292"/>
      <c r="P953" s="293"/>
      <c r="R953" s="39">
        <v>30</v>
      </c>
      <c r="S953" s="291"/>
      <c r="T953" s="292"/>
      <c r="U953" s="292"/>
      <c r="V953" s="293"/>
      <c r="X953" s="39">
        <v>41</v>
      </c>
      <c r="Y953" s="291"/>
      <c r="Z953" s="292"/>
      <c r="AA953" s="292"/>
      <c r="AB953" s="293"/>
    </row>
    <row r="954" spans="1:28" s="203" customFormat="1" x14ac:dyDescent="0.2">
      <c r="A954" s="39">
        <v>9</v>
      </c>
      <c r="B954" s="291"/>
      <c r="C954" s="292"/>
      <c r="D954" s="292"/>
      <c r="E954" s="293"/>
      <c r="L954" s="39">
        <v>20</v>
      </c>
      <c r="M954" s="291"/>
      <c r="N954" s="292"/>
      <c r="O954" s="292"/>
      <c r="P954" s="293"/>
      <c r="R954" s="39">
        <v>31</v>
      </c>
      <c r="S954" s="291"/>
      <c r="T954" s="292"/>
      <c r="U954" s="292"/>
      <c r="V954" s="293"/>
      <c r="X954" s="39">
        <v>42</v>
      </c>
      <c r="Y954" s="291"/>
      <c r="Z954" s="292"/>
      <c r="AA954" s="292"/>
      <c r="AB954" s="293"/>
    </row>
    <row r="955" spans="1:28" s="203" customFormat="1" x14ac:dyDescent="0.2">
      <c r="A955" s="39">
        <v>10</v>
      </c>
      <c r="B955" s="291"/>
      <c r="C955" s="292"/>
      <c r="D955" s="292"/>
      <c r="E955" s="293"/>
      <c r="L955" s="39">
        <v>21</v>
      </c>
      <c r="M955" s="291"/>
      <c r="N955" s="292"/>
      <c r="O955" s="292"/>
      <c r="P955" s="293"/>
      <c r="R955" s="39">
        <v>32</v>
      </c>
      <c r="S955" s="291"/>
      <c r="T955" s="292"/>
      <c r="U955" s="292"/>
      <c r="V955" s="293"/>
      <c r="X955" s="39">
        <v>43</v>
      </c>
      <c r="Y955" s="291"/>
      <c r="Z955" s="292"/>
      <c r="AA955" s="292"/>
      <c r="AB955" s="293"/>
    </row>
    <row r="956" spans="1:28" s="203" customFormat="1" ht="13.5" thickBot="1" x14ac:dyDescent="0.25">
      <c r="A956" s="39">
        <v>11</v>
      </c>
      <c r="B956" s="291"/>
      <c r="C956" s="292"/>
      <c r="D956" s="292"/>
      <c r="E956" s="293"/>
      <c r="L956" s="39">
        <v>22</v>
      </c>
      <c r="M956" s="291"/>
      <c r="N956" s="292"/>
      <c r="O956" s="292"/>
      <c r="P956" s="293"/>
      <c r="R956" s="39">
        <v>33</v>
      </c>
      <c r="S956" s="291"/>
      <c r="T956" s="292"/>
      <c r="U956" s="292"/>
      <c r="V956" s="293"/>
      <c r="X956" s="40"/>
      <c r="Y956" s="42" t="s">
        <v>5</v>
      </c>
      <c r="Z956" s="43"/>
      <c r="AA956" s="43"/>
      <c r="AB956" s="315">
        <f>SUM(E946:E956)+SUM(P946:P956)+SUM(AB946:AB955)+SUM(V946:V956)</f>
        <v>0</v>
      </c>
    </row>
    <row r="957" spans="1:28" s="203" customFormat="1" x14ac:dyDescent="0.2">
      <c r="B957" s="208"/>
      <c r="C957" s="209"/>
      <c r="D957" s="209"/>
      <c r="E957" s="204"/>
      <c r="M957" s="208"/>
      <c r="N957" s="209"/>
      <c r="O957" s="209"/>
      <c r="P957" s="204"/>
      <c r="S957" s="208"/>
      <c r="T957" s="209"/>
      <c r="U957" s="209"/>
      <c r="V957" s="204"/>
      <c r="Y957" s="208"/>
      <c r="Z957" s="209"/>
      <c r="AA957" s="209"/>
      <c r="AB957" s="204"/>
    </row>
    <row r="958" spans="1:28" s="203" customFormat="1" x14ac:dyDescent="0.2">
      <c r="B958" s="208"/>
      <c r="C958" s="209"/>
      <c r="D958" s="209"/>
      <c r="E958" s="204"/>
      <c r="M958" s="208"/>
      <c r="N958" s="209"/>
      <c r="O958" s="209"/>
      <c r="P958" s="204"/>
      <c r="S958" s="208"/>
      <c r="T958" s="209"/>
      <c r="U958" s="209"/>
      <c r="V958" s="204"/>
      <c r="Y958" s="208"/>
      <c r="Z958" s="209"/>
      <c r="AA958" s="209"/>
      <c r="AB958" s="204"/>
    </row>
    <row r="959" spans="1:28" s="203" customFormat="1" x14ac:dyDescent="0.2">
      <c r="B959" s="208"/>
      <c r="C959" s="209"/>
      <c r="D959" s="209"/>
      <c r="E959" s="204"/>
      <c r="M959" s="208"/>
      <c r="N959" s="209"/>
      <c r="O959" s="209"/>
      <c r="P959" s="204"/>
      <c r="S959" s="208"/>
      <c r="T959" s="209"/>
      <c r="U959" s="209"/>
      <c r="V959" s="204"/>
      <c r="Y959" s="208"/>
      <c r="Z959" s="209"/>
      <c r="AA959" s="209"/>
      <c r="AB959" s="204"/>
    </row>
    <row r="960" spans="1:28" s="203" customFormat="1" x14ac:dyDescent="0.2">
      <c r="B960" s="208"/>
      <c r="C960" s="209"/>
      <c r="D960" s="209"/>
      <c r="E960" s="204"/>
      <c r="M960" s="208"/>
      <c r="N960" s="209"/>
      <c r="O960" s="209"/>
      <c r="P960" s="204"/>
      <c r="S960" s="208"/>
      <c r="T960" s="209"/>
      <c r="U960" s="209"/>
      <c r="V960" s="204"/>
      <c r="Y960" s="208"/>
      <c r="Z960" s="209"/>
      <c r="AA960" s="209"/>
      <c r="AB960" s="204"/>
    </row>
    <row r="961" spans="1:28" s="203" customFormat="1" x14ac:dyDescent="0.2">
      <c r="B961" s="208"/>
      <c r="C961" s="209"/>
      <c r="D961" s="209"/>
      <c r="E961" s="204"/>
      <c r="M961" s="208"/>
      <c r="N961" s="209"/>
      <c r="O961" s="209"/>
      <c r="P961" s="204"/>
      <c r="S961" s="208"/>
      <c r="T961" s="209"/>
      <c r="U961" s="209"/>
      <c r="V961" s="204"/>
      <c r="Y961" s="208"/>
      <c r="Z961" s="209"/>
      <c r="AA961" s="209"/>
      <c r="AB961" s="204"/>
    </row>
    <row r="962" spans="1:28" s="203" customFormat="1" x14ac:dyDescent="0.2">
      <c r="B962" s="208"/>
      <c r="C962" s="209"/>
      <c r="D962" s="209"/>
      <c r="E962" s="204"/>
      <c r="M962" s="208"/>
      <c r="N962" s="209"/>
      <c r="O962" s="209"/>
      <c r="P962" s="204"/>
      <c r="S962" s="208"/>
      <c r="T962" s="209"/>
      <c r="U962" s="209"/>
      <c r="V962" s="204"/>
      <c r="Y962" s="208"/>
      <c r="Z962" s="209"/>
      <c r="AA962" s="209"/>
      <c r="AB962" s="204"/>
    </row>
    <row r="963" spans="1:28" s="203" customFormat="1" ht="13.5" thickBot="1" x14ac:dyDescent="0.25">
      <c r="B963" s="208"/>
      <c r="C963" s="209"/>
      <c r="D963" s="209"/>
      <c r="E963" s="204"/>
      <c r="M963" s="208"/>
      <c r="N963" s="209"/>
      <c r="O963" s="209"/>
      <c r="P963" s="204"/>
      <c r="S963" s="208"/>
      <c r="T963" s="209"/>
      <c r="U963" s="209"/>
      <c r="V963" s="204"/>
      <c r="Y963" s="208"/>
      <c r="Z963" s="209"/>
      <c r="AA963" s="209"/>
      <c r="AB963" s="204"/>
    </row>
    <row r="964" spans="1:28" s="203" customFormat="1" ht="12.75" customHeight="1" x14ac:dyDescent="0.2">
      <c r="A964" s="33">
        <v>46</v>
      </c>
      <c r="B964" s="34"/>
      <c r="C964" s="458" t="s">
        <v>181</v>
      </c>
      <c r="D964" s="458" t="s">
        <v>41</v>
      </c>
      <c r="E964" s="460" t="s">
        <v>21</v>
      </c>
      <c r="L964" s="33">
        <v>46</v>
      </c>
      <c r="M964" s="34"/>
      <c r="N964" s="458" t="s">
        <v>181</v>
      </c>
      <c r="O964" s="458" t="s">
        <v>41</v>
      </c>
      <c r="P964" s="460" t="s">
        <v>21</v>
      </c>
      <c r="R964" s="33">
        <v>46</v>
      </c>
      <c r="S964" s="34"/>
      <c r="T964" s="458" t="s">
        <v>181</v>
      </c>
      <c r="U964" s="458" t="s">
        <v>41</v>
      </c>
      <c r="V964" s="460" t="s">
        <v>21</v>
      </c>
      <c r="X964" s="33">
        <v>46</v>
      </c>
      <c r="Y964" s="34"/>
      <c r="Z964" s="458" t="s">
        <v>181</v>
      </c>
      <c r="AA964" s="458" t="s">
        <v>41</v>
      </c>
      <c r="AB964" s="460" t="s">
        <v>21</v>
      </c>
    </row>
    <row r="965" spans="1:28" s="203" customFormat="1" ht="51" x14ac:dyDescent="0.2">
      <c r="A965" s="35" t="s">
        <v>9</v>
      </c>
      <c r="B965" s="64" t="str">
        <f>+" אסמכתא " &amp; B48 &amp;"         חזרה לטבלה "</f>
        <v xml:space="preserve"> אסמכתא          חזרה לטבלה </v>
      </c>
      <c r="C965" s="459"/>
      <c r="D965" s="459"/>
      <c r="E965" s="461"/>
      <c r="L965" s="35" t="s">
        <v>27</v>
      </c>
      <c r="M965" s="64" t="str">
        <f>+" אסמכתא " &amp; B48 &amp;"         חזרה לטבלה "</f>
        <v xml:space="preserve"> אסמכתא          חזרה לטבלה </v>
      </c>
      <c r="N965" s="459"/>
      <c r="O965" s="459"/>
      <c r="P965" s="461"/>
      <c r="R965" s="35" t="s">
        <v>27</v>
      </c>
      <c r="S965" s="64" t="str">
        <f>+" אסמכתא " &amp; B48 &amp;"         חזרה לטבלה "</f>
        <v xml:space="preserve"> אסמכתא          חזרה לטבלה </v>
      </c>
      <c r="T965" s="459"/>
      <c r="U965" s="459"/>
      <c r="V965" s="461"/>
      <c r="X965" s="35" t="s">
        <v>27</v>
      </c>
      <c r="Y965" s="64" t="str">
        <f>+" אסמכתא " &amp; B48 &amp;"         חזרה לטבלה "</f>
        <v xml:space="preserve"> אסמכתא          חזרה לטבלה </v>
      </c>
      <c r="Z965" s="459"/>
      <c r="AA965" s="459"/>
      <c r="AB965" s="461"/>
    </row>
    <row r="966" spans="1:28" s="203" customFormat="1" x14ac:dyDescent="0.2">
      <c r="A966" s="39">
        <v>1</v>
      </c>
      <c r="B966" s="291"/>
      <c r="C966" s="292"/>
      <c r="D966" s="292"/>
      <c r="E966" s="293"/>
      <c r="L966" s="39">
        <v>12</v>
      </c>
      <c r="M966" s="291"/>
      <c r="N966" s="292"/>
      <c r="O966" s="292"/>
      <c r="P966" s="293"/>
      <c r="R966" s="39">
        <v>23</v>
      </c>
      <c r="S966" s="291"/>
      <c r="T966" s="292"/>
      <c r="U966" s="292"/>
      <c r="V966" s="293"/>
      <c r="X966" s="39">
        <v>34</v>
      </c>
      <c r="Y966" s="291"/>
      <c r="Z966" s="292"/>
      <c r="AA966" s="292"/>
      <c r="AB966" s="293"/>
    </row>
    <row r="967" spans="1:28" s="203" customFormat="1" x14ac:dyDescent="0.2">
      <c r="A967" s="39">
        <v>2</v>
      </c>
      <c r="B967" s="291"/>
      <c r="C967" s="292"/>
      <c r="D967" s="292"/>
      <c r="E967" s="293"/>
      <c r="L967" s="39">
        <v>13</v>
      </c>
      <c r="M967" s="291"/>
      <c r="N967" s="292"/>
      <c r="O967" s="292"/>
      <c r="P967" s="293"/>
      <c r="R967" s="39">
        <v>24</v>
      </c>
      <c r="S967" s="291"/>
      <c r="T967" s="292"/>
      <c r="U967" s="292"/>
      <c r="V967" s="293"/>
      <c r="X967" s="39">
        <v>35</v>
      </c>
      <c r="Y967" s="291"/>
      <c r="Z967" s="292"/>
      <c r="AA967" s="292"/>
      <c r="AB967" s="293"/>
    </row>
    <row r="968" spans="1:28" s="203" customFormat="1" x14ac:dyDescent="0.2">
      <c r="A968" s="39">
        <v>3</v>
      </c>
      <c r="B968" s="291"/>
      <c r="C968" s="292"/>
      <c r="D968" s="292"/>
      <c r="E968" s="293"/>
      <c r="L968" s="39">
        <v>14</v>
      </c>
      <c r="M968" s="291"/>
      <c r="N968" s="292"/>
      <c r="O968" s="292"/>
      <c r="P968" s="293"/>
      <c r="R968" s="39">
        <v>25</v>
      </c>
      <c r="S968" s="291"/>
      <c r="T968" s="292"/>
      <c r="U968" s="292"/>
      <c r="V968" s="293"/>
      <c r="X968" s="39">
        <v>36</v>
      </c>
      <c r="Y968" s="291"/>
      <c r="Z968" s="292"/>
      <c r="AA968" s="292"/>
      <c r="AB968" s="293"/>
    </row>
    <row r="969" spans="1:28" s="203" customFormat="1" x14ac:dyDescent="0.2">
      <c r="A969" s="39">
        <v>4</v>
      </c>
      <c r="B969" s="291"/>
      <c r="C969" s="292"/>
      <c r="D969" s="292"/>
      <c r="E969" s="293"/>
      <c r="L969" s="39">
        <v>15</v>
      </c>
      <c r="M969" s="291"/>
      <c r="N969" s="292"/>
      <c r="O969" s="292"/>
      <c r="P969" s="293"/>
      <c r="R969" s="39">
        <v>26</v>
      </c>
      <c r="S969" s="291"/>
      <c r="T969" s="292"/>
      <c r="U969" s="292"/>
      <c r="V969" s="293"/>
      <c r="X969" s="39">
        <v>37</v>
      </c>
      <c r="Y969" s="291"/>
      <c r="Z969" s="292"/>
      <c r="AA969" s="292"/>
      <c r="AB969" s="293"/>
    </row>
    <row r="970" spans="1:28" s="203" customFormat="1" x14ac:dyDescent="0.2">
      <c r="A970" s="39">
        <v>5</v>
      </c>
      <c r="B970" s="291"/>
      <c r="C970" s="292"/>
      <c r="D970" s="292"/>
      <c r="E970" s="293"/>
      <c r="L970" s="39">
        <v>16</v>
      </c>
      <c r="M970" s="291"/>
      <c r="N970" s="292"/>
      <c r="O970" s="292"/>
      <c r="P970" s="293"/>
      <c r="R970" s="39">
        <v>27</v>
      </c>
      <c r="S970" s="291"/>
      <c r="T970" s="292"/>
      <c r="U970" s="292"/>
      <c r="V970" s="293"/>
      <c r="X970" s="39">
        <v>38</v>
      </c>
      <c r="Y970" s="291"/>
      <c r="Z970" s="292"/>
      <c r="AA970" s="292"/>
      <c r="AB970" s="293"/>
    </row>
    <row r="971" spans="1:28" s="203" customFormat="1" x14ac:dyDescent="0.2">
      <c r="A971" s="39">
        <v>6</v>
      </c>
      <c r="B971" s="291"/>
      <c r="C971" s="292"/>
      <c r="D971" s="292"/>
      <c r="E971" s="293"/>
      <c r="L971" s="39">
        <v>17</v>
      </c>
      <c r="M971" s="291"/>
      <c r="N971" s="292"/>
      <c r="O971" s="292"/>
      <c r="P971" s="293"/>
      <c r="R971" s="39">
        <v>28</v>
      </c>
      <c r="S971" s="291"/>
      <c r="T971" s="292"/>
      <c r="U971" s="292"/>
      <c r="V971" s="293"/>
      <c r="X971" s="39">
        <v>39</v>
      </c>
      <c r="Y971" s="291"/>
      <c r="Z971" s="292"/>
      <c r="AA971" s="292"/>
      <c r="AB971" s="293"/>
    </row>
    <row r="972" spans="1:28" s="203" customFormat="1" x14ac:dyDescent="0.2">
      <c r="A972" s="39">
        <v>7</v>
      </c>
      <c r="B972" s="291"/>
      <c r="C972" s="292"/>
      <c r="D972" s="292"/>
      <c r="E972" s="293"/>
      <c r="L972" s="39">
        <v>18</v>
      </c>
      <c r="M972" s="291"/>
      <c r="N972" s="292"/>
      <c r="O972" s="292"/>
      <c r="P972" s="293"/>
      <c r="R972" s="39">
        <v>29</v>
      </c>
      <c r="S972" s="291"/>
      <c r="T972" s="292"/>
      <c r="U972" s="292"/>
      <c r="V972" s="293"/>
      <c r="X972" s="39">
        <v>40</v>
      </c>
      <c r="Y972" s="291"/>
      <c r="Z972" s="292"/>
      <c r="AA972" s="292"/>
      <c r="AB972" s="293"/>
    </row>
    <row r="973" spans="1:28" s="203" customFormat="1" x14ac:dyDescent="0.2">
      <c r="A973" s="39">
        <v>8</v>
      </c>
      <c r="B973" s="291"/>
      <c r="C973" s="292"/>
      <c r="D973" s="292"/>
      <c r="E973" s="293"/>
      <c r="L973" s="39">
        <v>19</v>
      </c>
      <c r="M973" s="291"/>
      <c r="N973" s="292"/>
      <c r="O973" s="292"/>
      <c r="P973" s="293"/>
      <c r="R973" s="39">
        <v>30</v>
      </c>
      <c r="S973" s="291"/>
      <c r="T973" s="292"/>
      <c r="U973" s="292"/>
      <c r="V973" s="293"/>
      <c r="X973" s="39">
        <v>41</v>
      </c>
      <c r="Y973" s="291"/>
      <c r="Z973" s="292"/>
      <c r="AA973" s="292"/>
      <c r="AB973" s="293"/>
    </row>
    <row r="974" spans="1:28" s="203" customFormat="1" x14ac:dyDescent="0.2">
      <c r="A974" s="39">
        <v>9</v>
      </c>
      <c r="B974" s="291"/>
      <c r="C974" s="292"/>
      <c r="D974" s="292"/>
      <c r="E974" s="293"/>
      <c r="L974" s="39">
        <v>20</v>
      </c>
      <c r="M974" s="291"/>
      <c r="N974" s="292"/>
      <c r="O974" s="292"/>
      <c r="P974" s="293"/>
      <c r="R974" s="39">
        <v>31</v>
      </c>
      <c r="S974" s="291"/>
      <c r="T974" s="292"/>
      <c r="U974" s="292"/>
      <c r="V974" s="293"/>
      <c r="X974" s="39">
        <v>42</v>
      </c>
      <c r="Y974" s="291"/>
      <c r="Z974" s="292"/>
      <c r="AA974" s="292"/>
      <c r="AB974" s="293"/>
    </row>
    <row r="975" spans="1:28" s="203" customFormat="1" x14ac:dyDescent="0.2">
      <c r="A975" s="39">
        <v>10</v>
      </c>
      <c r="B975" s="291"/>
      <c r="C975" s="292"/>
      <c r="D975" s="292"/>
      <c r="E975" s="293"/>
      <c r="L975" s="39">
        <v>21</v>
      </c>
      <c r="M975" s="291"/>
      <c r="N975" s="292"/>
      <c r="O975" s="292"/>
      <c r="P975" s="293"/>
      <c r="R975" s="39">
        <v>32</v>
      </c>
      <c r="S975" s="291"/>
      <c r="T975" s="292"/>
      <c r="U975" s="292"/>
      <c r="V975" s="293"/>
      <c r="X975" s="39">
        <v>43</v>
      </c>
      <c r="Y975" s="291"/>
      <c r="Z975" s="292"/>
      <c r="AA975" s="292"/>
      <c r="AB975" s="293"/>
    </row>
    <row r="976" spans="1:28" s="203" customFormat="1" ht="13.5" thickBot="1" x14ac:dyDescent="0.25">
      <c r="A976" s="39">
        <v>11</v>
      </c>
      <c r="B976" s="291"/>
      <c r="C976" s="292"/>
      <c r="D976" s="292"/>
      <c r="E976" s="293"/>
      <c r="L976" s="39">
        <v>22</v>
      </c>
      <c r="M976" s="291"/>
      <c r="N976" s="292"/>
      <c r="O976" s="292"/>
      <c r="P976" s="293"/>
      <c r="R976" s="39">
        <v>33</v>
      </c>
      <c r="S976" s="291"/>
      <c r="T976" s="292"/>
      <c r="U976" s="292"/>
      <c r="V976" s="293"/>
      <c r="X976" s="40"/>
      <c r="Y976" s="42" t="s">
        <v>5</v>
      </c>
      <c r="Z976" s="43"/>
      <c r="AA976" s="43"/>
      <c r="AB976" s="315">
        <f>SUM(E966:E976)+SUM(P966:P976)+SUM(AB966:AB975)+SUM(V966:V976)</f>
        <v>0</v>
      </c>
    </row>
    <row r="977" spans="1:28" s="203" customFormat="1" x14ac:dyDescent="0.2">
      <c r="B977" s="208"/>
      <c r="C977" s="209"/>
      <c r="D977" s="209"/>
      <c r="E977" s="204"/>
      <c r="M977" s="208"/>
      <c r="N977" s="209"/>
      <c r="O977" s="209"/>
      <c r="P977" s="204"/>
      <c r="S977" s="208"/>
      <c r="T977" s="209"/>
      <c r="U977" s="209"/>
      <c r="V977" s="204"/>
      <c r="Y977" s="208"/>
      <c r="Z977" s="209"/>
      <c r="AA977" s="209"/>
      <c r="AB977" s="204"/>
    </row>
    <row r="978" spans="1:28" s="203" customFormat="1" x14ac:dyDescent="0.2">
      <c r="B978" s="208"/>
      <c r="C978" s="209"/>
      <c r="D978" s="209"/>
      <c r="E978" s="204"/>
      <c r="M978" s="208"/>
      <c r="N978" s="209"/>
      <c r="O978" s="209"/>
      <c r="P978" s="204"/>
      <c r="S978" s="208"/>
      <c r="T978" s="209"/>
      <c r="U978" s="209"/>
      <c r="V978" s="204"/>
      <c r="Y978" s="208"/>
      <c r="Z978" s="209"/>
      <c r="AA978" s="209"/>
      <c r="AB978" s="204"/>
    </row>
    <row r="979" spans="1:28" s="203" customFormat="1" x14ac:dyDescent="0.2">
      <c r="B979" s="208"/>
      <c r="C979" s="209"/>
      <c r="D979" s="209"/>
      <c r="E979" s="204"/>
      <c r="M979" s="208"/>
      <c r="N979" s="209"/>
      <c r="O979" s="209"/>
      <c r="P979" s="204"/>
      <c r="S979" s="208"/>
      <c r="T979" s="209"/>
      <c r="U979" s="209"/>
      <c r="V979" s="204"/>
      <c r="Y979" s="208"/>
      <c r="Z979" s="209"/>
      <c r="AA979" s="209"/>
      <c r="AB979" s="204"/>
    </row>
    <row r="980" spans="1:28" s="203" customFormat="1" x14ac:dyDescent="0.2">
      <c r="B980" s="208"/>
      <c r="C980" s="209"/>
      <c r="D980" s="209"/>
      <c r="E980" s="204"/>
      <c r="M980" s="208"/>
      <c r="N980" s="209"/>
      <c r="O980" s="209"/>
      <c r="P980" s="204"/>
      <c r="S980" s="208"/>
      <c r="T980" s="209"/>
      <c r="U980" s="209"/>
      <c r="V980" s="204"/>
      <c r="Y980" s="208"/>
      <c r="Z980" s="209"/>
      <c r="AA980" s="209"/>
      <c r="AB980" s="204"/>
    </row>
    <row r="981" spans="1:28" s="203" customFormat="1" x14ac:dyDescent="0.2">
      <c r="B981" s="208"/>
      <c r="C981" s="209"/>
      <c r="D981" s="209"/>
      <c r="E981" s="204"/>
      <c r="M981" s="208"/>
      <c r="N981" s="209"/>
      <c r="O981" s="209"/>
      <c r="P981" s="204"/>
      <c r="S981" s="208"/>
      <c r="T981" s="209"/>
      <c r="U981" s="209"/>
      <c r="V981" s="204"/>
      <c r="Y981" s="208"/>
      <c r="Z981" s="209"/>
      <c r="AA981" s="209"/>
      <c r="AB981" s="204"/>
    </row>
    <row r="982" spans="1:28" s="203" customFormat="1" x14ac:dyDescent="0.2">
      <c r="B982" s="208"/>
      <c r="C982" s="209"/>
      <c r="D982" s="209"/>
      <c r="E982" s="204"/>
      <c r="M982" s="208"/>
      <c r="N982" s="209"/>
      <c r="O982" s="209"/>
      <c r="P982" s="204"/>
      <c r="S982" s="208"/>
      <c r="T982" s="209"/>
      <c r="U982" s="209"/>
      <c r="V982" s="204"/>
      <c r="Y982" s="208"/>
      <c r="Z982" s="209"/>
      <c r="AA982" s="209"/>
      <c r="AB982" s="204"/>
    </row>
    <row r="983" spans="1:28" s="203" customFormat="1" ht="13.5" thickBot="1" x14ac:dyDescent="0.25">
      <c r="B983" s="208"/>
      <c r="C983" s="209"/>
      <c r="D983" s="209"/>
      <c r="E983" s="204"/>
      <c r="M983" s="208"/>
      <c r="N983" s="209"/>
      <c r="O983" s="209"/>
      <c r="P983" s="204"/>
      <c r="S983" s="208"/>
      <c r="T983" s="209"/>
      <c r="U983" s="209"/>
      <c r="V983" s="204"/>
      <c r="Y983" s="208"/>
      <c r="Z983" s="209"/>
      <c r="AA983" s="209"/>
      <c r="AB983" s="204"/>
    </row>
    <row r="984" spans="1:28" s="203" customFormat="1" ht="12.75" customHeight="1" x14ac:dyDescent="0.2">
      <c r="A984" s="33">
        <v>47</v>
      </c>
      <c r="B984" s="34"/>
      <c r="C984" s="458" t="s">
        <v>181</v>
      </c>
      <c r="D984" s="458" t="s">
        <v>41</v>
      </c>
      <c r="E984" s="460" t="s">
        <v>21</v>
      </c>
      <c r="L984" s="33">
        <v>47</v>
      </c>
      <c r="M984" s="34"/>
      <c r="N984" s="458" t="s">
        <v>181</v>
      </c>
      <c r="O984" s="458" t="s">
        <v>41</v>
      </c>
      <c r="P984" s="460" t="s">
        <v>21</v>
      </c>
      <c r="R984" s="33">
        <v>47</v>
      </c>
      <c r="S984" s="34"/>
      <c r="T984" s="458" t="s">
        <v>181</v>
      </c>
      <c r="U984" s="458" t="s">
        <v>41</v>
      </c>
      <c r="V984" s="460" t="s">
        <v>21</v>
      </c>
      <c r="X984" s="33">
        <v>47</v>
      </c>
      <c r="Y984" s="34"/>
      <c r="Z984" s="458" t="s">
        <v>181</v>
      </c>
      <c r="AA984" s="458" t="s">
        <v>41</v>
      </c>
      <c r="AB984" s="460" t="s">
        <v>21</v>
      </c>
    </row>
    <row r="985" spans="1:28" s="203" customFormat="1" ht="51" x14ac:dyDescent="0.2">
      <c r="A985" s="35" t="s">
        <v>9</v>
      </c>
      <c r="B985" s="64" t="str">
        <f>+" אסמכתא " &amp; B49 &amp;"         חזרה לטבלה "</f>
        <v xml:space="preserve"> אסמכתא          חזרה לטבלה </v>
      </c>
      <c r="C985" s="459"/>
      <c r="D985" s="459"/>
      <c r="E985" s="461"/>
      <c r="L985" s="35" t="s">
        <v>27</v>
      </c>
      <c r="M985" s="64" t="str">
        <f>+" אסמכתא " &amp; B49 &amp;"         חזרה לטבלה "</f>
        <v xml:space="preserve"> אסמכתא          חזרה לטבלה </v>
      </c>
      <c r="N985" s="459"/>
      <c r="O985" s="459"/>
      <c r="P985" s="461"/>
      <c r="R985" s="35" t="s">
        <v>27</v>
      </c>
      <c r="S985" s="64" t="str">
        <f>+" אסמכתא " &amp; B49 &amp;"         חזרה לטבלה "</f>
        <v xml:space="preserve"> אסמכתא          חזרה לטבלה </v>
      </c>
      <c r="T985" s="459"/>
      <c r="U985" s="459"/>
      <c r="V985" s="461"/>
      <c r="X985" s="35" t="s">
        <v>27</v>
      </c>
      <c r="Y985" s="64" t="str">
        <f>+" אסמכתא " &amp; B49 &amp;"         חזרה לטבלה "</f>
        <v xml:space="preserve"> אסמכתא          חזרה לטבלה </v>
      </c>
      <c r="Z985" s="459"/>
      <c r="AA985" s="459"/>
      <c r="AB985" s="461"/>
    </row>
    <row r="986" spans="1:28" s="203" customFormat="1" x14ac:dyDescent="0.2">
      <c r="A986" s="39">
        <v>1</v>
      </c>
      <c r="B986" s="291"/>
      <c r="C986" s="292"/>
      <c r="D986" s="292"/>
      <c r="E986" s="293"/>
      <c r="L986" s="39">
        <v>12</v>
      </c>
      <c r="M986" s="291"/>
      <c r="N986" s="292"/>
      <c r="O986" s="292"/>
      <c r="P986" s="293"/>
      <c r="R986" s="39">
        <v>23</v>
      </c>
      <c r="S986" s="291"/>
      <c r="T986" s="292"/>
      <c r="U986" s="292"/>
      <c r="V986" s="293"/>
      <c r="X986" s="39">
        <v>34</v>
      </c>
      <c r="Y986" s="291"/>
      <c r="Z986" s="292"/>
      <c r="AA986" s="292"/>
      <c r="AB986" s="293"/>
    </row>
    <row r="987" spans="1:28" s="203" customFormat="1" x14ac:dyDescent="0.2">
      <c r="A987" s="39">
        <v>2</v>
      </c>
      <c r="B987" s="291"/>
      <c r="C987" s="292"/>
      <c r="D987" s="292"/>
      <c r="E987" s="293"/>
      <c r="L987" s="39">
        <v>13</v>
      </c>
      <c r="M987" s="291"/>
      <c r="N987" s="292"/>
      <c r="O987" s="292"/>
      <c r="P987" s="293"/>
      <c r="R987" s="39">
        <v>24</v>
      </c>
      <c r="S987" s="291"/>
      <c r="T987" s="292"/>
      <c r="U987" s="292"/>
      <c r="V987" s="293"/>
      <c r="X987" s="39">
        <v>35</v>
      </c>
      <c r="Y987" s="291"/>
      <c r="Z987" s="292"/>
      <c r="AA987" s="292"/>
      <c r="AB987" s="293"/>
    </row>
    <row r="988" spans="1:28" s="203" customFormat="1" x14ac:dyDescent="0.2">
      <c r="A988" s="39">
        <v>3</v>
      </c>
      <c r="B988" s="291"/>
      <c r="C988" s="292"/>
      <c r="D988" s="292"/>
      <c r="E988" s="293"/>
      <c r="L988" s="39">
        <v>14</v>
      </c>
      <c r="M988" s="291"/>
      <c r="N988" s="292"/>
      <c r="O988" s="292"/>
      <c r="P988" s="293"/>
      <c r="R988" s="39">
        <v>25</v>
      </c>
      <c r="S988" s="291"/>
      <c r="T988" s="292"/>
      <c r="U988" s="292"/>
      <c r="V988" s="293"/>
      <c r="X988" s="39">
        <v>36</v>
      </c>
      <c r="Y988" s="291"/>
      <c r="Z988" s="292"/>
      <c r="AA988" s="292"/>
      <c r="AB988" s="293"/>
    </row>
    <row r="989" spans="1:28" s="203" customFormat="1" x14ac:dyDescent="0.2">
      <c r="A989" s="39">
        <v>4</v>
      </c>
      <c r="B989" s="291"/>
      <c r="C989" s="292"/>
      <c r="D989" s="292"/>
      <c r="E989" s="293"/>
      <c r="L989" s="39">
        <v>15</v>
      </c>
      <c r="M989" s="291"/>
      <c r="N989" s="292"/>
      <c r="O989" s="292"/>
      <c r="P989" s="293"/>
      <c r="R989" s="39">
        <v>26</v>
      </c>
      <c r="S989" s="291"/>
      <c r="T989" s="292"/>
      <c r="U989" s="292"/>
      <c r="V989" s="293"/>
      <c r="X989" s="39">
        <v>37</v>
      </c>
      <c r="Y989" s="291"/>
      <c r="Z989" s="292"/>
      <c r="AA989" s="292"/>
      <c r="AB989" s="293"/>
    </row>
    <row r="990" spans="1:28" s="203" customFormat="1" x14ac:dyDescent="0.2">
      <c r="A990" s="39">
        <v>5</v>
      </c>
      <c r="B990" s="291"/>
      <c r="C990" s="292"/>
      <c r="D990" s="292"/>
      <c r="E990" s="293"/>
      <c r="L990" s="39">
        <v>16</v>
      </c>
      <c r="M990" s="291"/>
      <c r="N990" s="292"/>
      <c r="O990" s="292"/>
      <c r="P990" s="293"/>
      <c r="R990" s="39">
        <v>27</v>
      </c>
      <c r="S990" s="291"/>
      <c r="T990" s="292"/>
      <c r="U990" s="292"/>
      <c r="V990" s="293"/>
      <c r="X990" s="39">
        <v>38</v>
      </c>
      <c r="Y990" s="291"/>
      <c r="Z990" s="292"/>
      <c r="AA990" s="292"/>
      <c r="AB990" s="293"/>
    </row>
    <row r="991" spans="1:28" s="203" customFormat="1" x14ac:dyDescent="0.2">
      <c r="A991" s="39">
        <v>6</v>
      </c>
      <c r="B991" s="291"/>
      <c r="C991" s="292"/>
      <c r="D991" s="292"/>
      <c r="E991" s="293"/>
      <c r="L991" s="39">
        <v>17</v>
      </c>
      <c r="M991" s="291"/>
      <c r="N991" s="292"/>
      <c r="O991" s="292"/>
      <c r="P991" s="293"/>
      <c r="R991" s="39">
        <v>28</v>
      </c>
      <c r="S991" s="291"/>
      <c r="T991" s="292"/>
      <c r="U991" s="292"/>
      <c r="V991" s="293"/>
      <c r="X991" s="39">
        <v>39</v>
      </c>
      <c r="Y991" s="291"/>
      <c r="Z991" s="292"/>
      <c r="AA991" s="292"/>
      <c r="AB991" s="293"/>
    </row>
    <row r="992" spans="1:28" s="203" customFormat="1" x14ac:dyDescent="0.2">
      <c r="A992" s="39">
        <v>7</v>
      </c>
      <c r="B992" s="291"/>
      <c r="C992" s="292"/>
      <c r="D992" s="292"/>
      <c r="E992" s="293"/>
      <c r="L992" s="39">
        <v>18</v>
      </c>
      <c r="M992" s="291"/>
      <c r="N992" s="292"/>
      <c r="O992" s="292"/>
      <c r="P992" s="293"/>
      <c r="R992" s="39">
        <v>29</v>
      </c>
      <c r="S992" s="291"/>
      <c r="T992" s="292"/>
      <c r="U992" s="292"/>
      <c r="V992" s="293"/>
      <c r="X992" s="39">
        <v>40</v>
      </c>
      <c r="Y992" s="291"/>
      <c r="Z992" s="292"/>
      <c r="AA992" s="292"/>
      <c r="AB992" s="293"/>
    </row>
    <row r="993" spans="1:28" s="203" customFormat="1" x14ac:dyDescent="0.2">
      <c r="A993" s="39">
        <v>8</v>
      </c>
      <c r="B993" s="291"/>
      <c r="C993" s="292"/>
      <c r="D993" s="292"/>
      <c r="E993" s="293"/>
      <c r="L993" s="39">
        <v>19</v>
      </c>
      <c r="M993" s="291"/>
      <c r="N993" s="292"/>
      <c r="O993" s="292"/>
      <c r="P993" s="293"/>
      <c r="R993" s="39">
        <v>30</v>
      </c>
      <c r="S993" s="291"/>
      <c r="T993" s="292"/>
      <c r="U993" s="292"/>
      <c r="V993" s="293"/>
      <c r="X993" s="39">
        <v>41</v>
      </c>
      <c r="Y993" s="291"/>
      <c r="Z993" s="292"/>
      <c r="AA993" s="292"/>
      <c r="AB993" s="293"/>
    </row>
    <row r="994" spans="1:28" s="203" customFormat="1" x14ac:dyDescent="0.2">
      <c r="A994" s="39">
        <v>9</v>
      </c>
      <c r="B994" s="291"/>
      <c r="C994" s="292"/>
      <c r="D994" s="292"/>
      <c r="E994" s="293"/>
      <c r="L994" s="39">
        <v>20</v>
      </c>
      <c r="M994" s="291"/>
      <c r="N994" s="292"/>
      <c r="O994" s="292"/>
      <c r="P994" s="293"/>
      <c r="R994" s="39">
        <v>31</v>
      </c>
      <c r="S994" s="291"/>
      <c r="T994" s="292"/>
      <c r="U994" s="292"/>
      <c r="V994" s="293"/>
      <c r="X994" s="39">
        <v>42</v>
      </c>
      <c r="Y994" s="291"/>
      <c r="Z994" s="292"/>
      <c r="AA994" s="292"/>
      <c r="AB994" s="293"/>
    </row>
    <row r="995" spans="1:28" s="203" customFormat="1" x14ac:dyDescent="0.2">
      <c r="A995" s="39">
        <v>10</v>
      </c>
      <c r="B995" s="291"/>
      <c r="C995" s="292"/>
      <c r="D995" s="292"/>
      <c r="E995" s="293"/>
      <c r="L995" s="39">
        <v>21</v>
      </c>
      <c r="M995" s="291"/>
      <c r="N995" s="292"/>
      <c r="O995" s="292"/>
      <c r="P995" s="293"/>
      <c r="R995" s="39">
        <v>32</v>
      </c>
      <c r="S995" s="291"/>
      <c r="T995" s="292"/>
      <c r="U995" s="292"/>
      <c r="V995" s="293"/>
      <c r="X995" s="39">
        <v>43</v>
      </c>
      <c r="Y995" s="291"/>
      <c r="Z995" s="292"/>
      <c r="AA995" s="292"/>
      <c r="AB995" s="293"/>
    </row>
    <row r="996" spans="1:28" s="203" customFormat="1" ht="13.5" thickBot="1" x14ac:dyDescent="0.25">
      <c r="A996" s="39">
        <v>11</v>
      </c>
      <c r="B996" s="291"/>
      <c r="C996" s="292"/>
      <c r="D996" s="292"/>
      <c r="E996" s="293"/>
      <c r="L996" s="39">
        <v>22</v>
      </c>
      <c r="M996" s="291"/>
      <c r="N996" s="292"/>
      <c r="O996" s="292"/>
      <c r="P996" s="293"/>
      <c r="R996" s="39">
        <v>33</v>
      </c>
      <c r="S996" s="291"/>
      <c r="T996" s="292"/>
      <c r="U996" s="292"/>
      <c r="V996" s="293"/>
      <c r="X996" s="40"/>
      <c r="Y996" s="42" t="s">
        <v>5</v>
      </c>
      <c r="Z996" s="43"/>
      <c r="AA996" s="43"/>
      <c r="AB996" s="315">
        <f>SUM(E986:E996)+SUM(P986:P996)+SUM(AB986:AB995)+SUM(V986:V996)</f>
        <v>0</v>
      </c>
    </row>
    <row r="997" spans="1:28" s="203" customFormat="1" x14ac:dyDescent="0.2">
      <c r="B997" s="208"/>
      <c r="C997" s="209"/>
      <c r="D997" s="209"/>
      <c r="E997" s="204"/>
      <c r="M997" s="208"/>
      <c r="N997" s="209"/>
      <c r="O997" s="209"/>
      <c r="P997" s="204"/>
      <c r="S997" s="208"/>
      <c r="T997" s="209"/>
      <c r="U997" s="209"/>
      <c r="V997" s="204"/>
      <c r="Y997" s="208"/>
      <c r="Z997" s="209"/>
      <c r="AA997" s="209"/>
      <c r="AB997" s="204"/>
    </row>
    <row r="998" spans="1:28" s="203" customFormat="1" x14ac:dyDescent="0.2">
      <c r="B998" s="208"/>
      <c r="C998" s="209"/>
      <c r="D998" s="209"/>
      <c r="E998" s="204"/>
      <c r="M998" s="208"/>
      <c r="N998" s="209"/>
      <c r="O998" s="209"/>
      <c r="P998" s="204"/>
      <c r="S998" s="208"/>
      <c r="T998" s="209"/>
      <c r="U998" s="209"/>
      <c r="V998" s="204"/>
      <c r="Y998" s="208"/>
      <c r="Z998" s="209"/>
      <c r="AA998" s="209"/>
      <c r="AB998" s="204"/>
    </row>
    <row r="999" spans="1:28" s="203" customFormat="1" x14ac:dyDescent="0.2">
      <c r="B999" s="208"/>
      <c r="C999" s="209"/>
      <c r="D999" s="209"/>
      <c r="E999" s="204"/>
      <c r="M999" s="208"/>
      <c r="N999" s="209"/>
      <c r="O999" s="209"/>
      <c r="P999" s="204"/>
      <c r="S999" s="208"/>
      <c r="T999" s="209"/>
      <c r="U999" s="209"/>
      <c r="V999" s="204"/>
      <c r="Y999" s="208"/>
      <c r="Z999" s="209"/>
      <c r="AA999" s="209"/>
      <c r="AB999" s="204"/>
    </row>
    <row r="1000" spans="1:28" s="203" customFormat="1" x14ac:dyDescent="0.2">
      <c r="B1000" s="208"/>
      <c r="C1000" s="209"/>
      <c r="D1000" s="209"/>
      <c r="E1000" s="204"/>
      <c r="M1000" s="208"/>
      <c r="N1000" s="209"/>
      <c r="O1000" s="209"/>
      <c r="P1000" s="204"/>
      <c r="S1000" s="208"/>
      <c r="T1000" s="209"/>
      <c r="U1000" s="209"/>
      <c r="V1000" s="204"/>
      <c r="Y1000" s="208"/>
      <c r="Z1000" s="209"/>
      <c r="AA1000" s="209"/>
      <c r="AB1000" s="204"/>
    </row>
    <row r="1001" spans="1:28" s="203" customFormat="1" x14ac:dyDescent="0.2">
      <c r="B1001" s="208"/>
      <c r="C1001" s="209"/>
      <c r="D1001" s="209"/>
      <c r="E1001" s="204"/>
      <c r="M1001" s="208"/>
      <c r="N1001" s="209"/>
      <c r="O1001" s="209"/>
      <c r="P1001" s="204"/>
      <c r="S1001" s="208"/>
      <c r="T1001" s="209"/>
      <c r="U1001" s="209"/>
      <c r="V1001" s="204"/>
      <c r="Y1001" s="208"/>
      <c r="Z1001" s="209"/>
      <c r="AA1001" s="209"/>
      <c r="AB1001" s="204"/>
    </row>
    <row r="1002" spans="1:28" s="203" customFormat="1" x14ac:dyDescent="0.2">
      <c r="B1002" s="208"/>
      <c r="C1002" s="209"/>
      <c r="D1002" s="209"/>
      <c r="E1002" s="204"/>
      <c r="M1002" s="208"/>
      <c r="N1002" s="209"/>
      <c r="O1002" s="209"/>
      <c r="P1002" s="204"/>
      <c r="S1002" s="208"/>
      <c r="T1002" s="209"/>
      <c r="U1002" s="209"/>
      <c r="V1002" s="204"/>
      <c r="Y1002" s="208"/>
      <c r="Z1002" s="209"/>
      <c r="AA1002" s="209"/>
      <c r="AB1002" s="204"/>
    </row>
    <row r="1003" spans="1:28" s="203" customFormat="1" ht="13.5" thickBot="1" x14ac:dyDescent="0.25">
      <c r="B1003" s="208"/>
      <c r="C1003" s="209"/>
      <c r="D1003" s="209"/>
      <c r="E1003" s="204"/>
      <c r="M1003" s="208"/>
      <c r="N1003" s="209"/>
      <c r="O1003" s="209"/>
      <c r="P1003" s="204"/>
      <c r="S1003" s="208"/>
      <c r="T1003" s="209"/>
      <c r="U1003" s="209"/>
      <c r="V1003" s="204"/>
      <c r="Y1003" s="208"/>
      <c r="Z1003" s="209"/>
      <c r="AA1003" s="209"/>
      <c r="AB1003" s="204"/>
    </row>
    <row r="1004" spans="1:28" s="203" customFormat="1" ht="12.75" customHeight="1" x14ac:dyDescent="0.2">
      <c r="A1004" s="33">
        <v>48</v>
      </c>
      <c r="B1004" s="34"/>
      <c r="C1004" s="458" t="s">
        <v>181</v>
      </c>
      <c r="D1004" s="458" t="s">
        <v>41</v>
      </c>
      <c r="E1004" s="460" t="s">
        <v>21</v>
      </c>
      <c r="L1004" s="33">
        <v>48</v>
      </c>
      <c r="M1004" s="34"/>
      <c r="N1004" s="458" t="s">
        <v>181</v>
      </c>
      <c r="O1004" s="458" t="s">
        <v>41</v>
      </c>
      <c r="P1004" s="460" t="s">
        <v>21</v>
      </c>
      <c r="R1004" s="33">
        <v>48</v>
      </c>
      <c r="S1004" s="34"/>
      <c r="T1004" s="458" t="s">
        <v>181</v>
      </c>
      <c r="U1004" s="458" t="s">
        <v>41</v>
      </c>
      <c r="V1004" s="460" t="s">
        <v>21</v>
      </c>
      <c r="X1004" s="33">
        <v>48</v>
      </c>
      <c r="Y1004" s="34"/>
      <c r="Z1004" s="458" t="s">
        <v>181</v>
      </c>
      <c r="AA1004" s="458" t="s">
        <v>41</v>
      </c>
      <c r="AB1004" s="460" t="s">
        <v>21</v>
      </c>
    </row>
    <row r="1005" spans="1:28" s="203" customFormat="1" ht="51" x14ac:dyDescent="0.2">
      <c r="A1005" s="35" t="s">
        <v>9</v>
      </c>
      <c r="B1005" s="64" t="str">
        <f>+" אסמכתא " &amp; B50 &amp;"         חזרה לטבלה "</f>
        <v xml:space="preserve"> אסמכתא          חזרה לטבלה </v>
      </c>
      <c r="C1005" s="459"/>
      <c r="D1005" s="459"/>
      <c r="E1005" s="461"/>
      <c r="L1005" s="35" t="s">
        <v>27</v>
      </c>
      <c r="M1005" s="64" t="str">
        <f>+" אסמכתא " &amp; B50 &amp;"         חזרה לטבלה "</f>
        <v xml:space="preserve"> אסמכתא          חזרה לטבלה </v>
      </c>
      <c r="N1005" s="459"/>
      <c r="O1005" s="459"/>
      <c r="P1005" s="461"/>
      <c r="R1005" s="35" t="s">
        <v>27</v>
      </c>
      <c r="S1005" s="64" t="str">
        <f>+" אסמכתא " &amp; B50 &amp;"         חזרה לטבלה "</f>
        <v xml:space="preserve"> אסמכתא          חזרה לטבלה </v>
      </c>
      <c r="T1005" s="459"/>
      <c r="U1005" s="459"/>
      <c r="V1005" s="461"/>
      <c r="X1005" s="35" t="s">
        <v>27</v>
      </c>
      <c r="Y1005" s="64" t="str">
        <f>+" אסמכתא " &amp; B50 &amp;"         חזרה לטבלה "</f>
        <v xml:space="preserve"> אסמכתא          חזרה לטבלה </v>
      </c>
      <c r="Z1005" s="459"/>
      <c r="AA1005" s="459"/>
      <c r="AB1005" s="461"/>
    </row>
    <row r="1006" spans="1:28" s="203" customFormat="1" x14ac:dyDescent="0.2">
      <c r="A1006" s="39">
        <v>1</v>
      </c>
      <c r="B1006" s="291"/>
      <c r="C1006" s="292"/>
      <c r="D1006" s="292"/>
      <c r="E1006" s="293"/>
      <c r="L1006" s="39">
        <v>12</v>
      </c>
      <c r="M1006" s="291"/>
      <c r="N1006" s="292"/>
      <c r="O1006" s="292"/>
      <c r="P1006" s="293"/>
      <c r="R1006" s="39">
        <v>23</v>
      </c>
      <c r="S1006" s="291"/>
      <c r="T1006" s="292"/>
      <c r="U1006" s="292"/>
      <c r="V1006" s="293"/>
      <c r="X1006" s="39">
        <v>34</v>
      </c>
      <c r="Y1006" s="291"/>
      <c r="Z1006" s="292"/>
      <c r="AA1006" s="292"/>
      <c r="AB1006" s="293"/>
    </row>
    <row r="1007" spans="1:28" s="203" customFormat="1" x14ac:dyDescent="0.2">
      <c r="A1007" s="39">
        <v>2</v>
      </c>
      <c r="B1007" s="291"/>
      <c r="C1007" s="292"/>
      <c r="D1007" s="292"/>
      <c r="E1007" s="293"/>
      <c r="L1007" s="39">
        <v>13</v>
      </c>
      <c r="M1007" s="291"/>
      <c r="N1007" s="292"/>
      <c r="O1007" s="292"/>
      <c r="P1007" s="293"/>
      <c r="R1007" s="39">
        <v>24</v>
      </c>
      <c r="S1007" s="291"/>
      <c r="T1007" s="292"/>
      <c r="U1007" s="292"/>
      <c r="V1007" s="293"/>
      <c r="X1007" s="39">
        <v>35</v>
      </c>
      <c r="Y1007" s="291"/>
      <c r="Z1007" s="292"/>
      <c r="AA1007" s="292"/>
      <c r="AB1007" s="293"/>
    </row>
    <row r="1008" spans="1:28" s="203" customFormat="1" x14ac:dyDescent="0.2">
      <c r="A1008" s="39">
        <v>3</v>
      </c>
      <c r="B1008" s="291"/>
      <c r="C1008" s="292"/>
      <c r="D1008" s="292"/>
      <c r="E1008" s="293"/>
      <c r="L1008" s="39">
        <v>14</v>
      </c>
      <c r="M1008" s="291"/>
      <c r="N1008" s="292"/>
      <c r="O1008" s="292"/>
      <c r="P1008" s="293"/>
      <c r="R1008" s="39">
        <v>25</v>
      </c>
      <c r="S1008" s="291"/>
      <c r="T1008" s="292"/>
      <c r="U1008" s="292"/>
      <c r="V1008" s="293"/>
      <c r="X1008" s="39">
        <v>36</v>
      </c>
      <c r="Y1008" s="291"/>
      <c r="Z1008" s="292"/>
      <c r="AA1008" s="292"/>
      <c r="AB1008" s="293"/>
    </row>
    <row r="1009" spans="1:28" s="203" customFormat="1" x14ac:dyDescent="0.2">
      <c r="A1009" s="39">
        <v>4</v>
      </c>
      <c r="B1009" s="291"/>
      <c r="C1009" s="292"/>
      <c r="D1009" s="292"/>
      <c r="E1009" s="293"/>
      <c r="L1009" s="39">
        <v>15</v>
      </c>
      <c r="M1009" s="291"/>
      <c r="N1009" s="292"/>
      <c r="O1009" s="292"/>
      <c r="P1009" s="293"/>
      <c r="R1009" s="39">
        <v>26</v>
      </c>
      <c r="S1009" s="291"/>
      <c r="T1009" s="292"/>
      <c r="U1009" s="292"/>
      <c r="V1009" s="293"/>
      <c r="X1009" s="39">
        <v>37</v>
      </c>
      <c r="Y1009" s="291"/>
      <c r="Z1009" s="292"/>
      <c r="AA1009" s="292"/>
      <c r="AB1009" s="293"/>
    </row>
    <row r="1010" spans="1:28" s="203" customFormat="1" x14ac:dyDescent="0.2">
      <c r="A1010" s="39">
        <v>5</v>
      </c>
      <c r="B1010" s="291"/>
      <c r="C1010" s="292"/>
      <c r="D1010" s="292"/>
      <c r="E1010" s="293"/>
      <c r="L1010" s="39">
        <v>16</v>
      </c>
      <c r="M1010" s="291"/>
      <c r="N1010" s="292"/>
      <c r="O1010" s="292"/>
      <c r="P1010" s="293"/>
      <c r="R1010" s="39">
        <v>27</v>
      </c>
      <c r="S1010" s="291"/>
      <c r="T1010" s="292"/>
      <c r="U1010" s="292"/>
      <c r="V1010" s="293"/>
      <c r="X1010" s="39">
        <v>38</v>
      </c>
      <c r="Y1010" s="291"/>
      <c r="Z1010" s="292"/>
      <c r="AA1010" s="292"/>
      <c r="AB1010" s="293"/>
    </row>
    <row r="1011" spans="1:28" s="203" customFormat="1" x14ac:dyDescent="0.2">
      <c r="A1011" s="39">
        <v>6</v>
      </c>
      <c r="B1011" s="291"/>
      <c r="C1011" s="292"/>
      <c r="D1011" s="292"/>
      <c r="E1011" s="293"/>
      <c r="L1011" s="39">
        <v>17</v>
      </c>
      <c r="M1011" s="291"/>
      <c r="N1011" s="292"/>
      <c r="O1011" s="292"/>
      <c r="P1011" s="293"/>
      <c r="R1011" s="39">
        <v>28</v>
      </c>
      <c r="S1011" s="291"/>
      <c r="T1011" s="292"/>
      <c r="U1011" s="292"/>
      <c r="V1011" s="293"/>
      <c r="X1011" s="39">
        <v>39</v>
      </c>
      <c r="Y1011" s="291"/>
      <c r="Z1011" s="292"/>
      <c r="AA1011" s="292"/>
      <c r="AB1011" s="293"/>
    </row>
    <row r="1012" spans="1:28" s="203" customFormat="1" x14ac:dyDescent="0.2">
      <c r="A1012" s="39">
        <v>7</v>
      </c>
      <c r="B1012" s="291"/>
      <c r="C1012" s="292"/>
      <c r="D1012" s="292"/>
      <c r="E1012" s="293"/>
      <c r="L1012" s="39">
        <v>18</v>
      </c>
      <c r="M1012" s="291"/>
      <c r="N1012" s="292"/>
      <c r="O1012" s="292"/>
      <c r="P1012" s="293"/>
      <c r="R1012" s="39">
        <v>29</v>
      </c>
      <c r="S1012" s="291"/>
      <c r="T1012" s="292"/>
      <c r="U1012" s="292"/>
      <c r="V1012" s="293"/>
      <c r="X1012" s="39">
        <v>40</v>
      </c>
      <c r="Y1012" s="291"/>
      <c r="Z1012" s="292"/>
      <c r="AA1012" s="292"/>
      <c r="AB1012" s="293"/>
    </row>
    <row r="1013" spans="1:28" s="203" customFormat="1" x14ac:dyDescent="0.2">
      <c r="A1013" s="39">
        <v>8</v>
      </c>
      <c r="B1013" s="291"/>
      <c r="C1013" s="292"/>
      <c r="D1013" s="292"/>
      <c r="E1013" s="293"/>
      <c r="L1013" s="39">
        <v>19</v>
      </c>
      <c r="M1013" s="291"/>
      <c r="N1013" s="292"/>
      <c r="O1013" s="292"/>
      <c r="P1013" s="293"/>
      <c r="R1013" s="39">
        <v>30</v>
      </c>
      <c r="S1013" s="291"/>
      <c r="T1013" s="292"/>
      <c r="U1013" s="292"/>
      <c r="V1013" s="293"/>
      <c r="X1013" s="39">
        <v>41</v>
      </c>
      <c r="Y1013" s="291"/>
      <c r="Z1013" s="292"/>
      <c r="AA1013" s="292"/>
      <c r="AB1013" s="293"/>
    </row>
    <row r="1014" spans="1:28" s="203" customFormat="1" x14ac:dyDescent="0.2">
      <c r="A1014" s="39">
        <v>9</v>
      </c>
      <c r="B1014" s="291"/>
      <c r="C1014" s="292"/>
      <c r="D1014" s="292"/>
      <c r="E1014" s="293"/>
      <c r="L1014" s="39">
        <v>20</v>
      </c>
      <c r="M1014" s="291"/>
      <c r="N1014" s="292"/>
      <c r="O1014" s="292"/>
      <c r="P1014" s="293"/>
      <c r="R1014" s="39">
        <v>31</v>
      </c>
      <c r="S1014" s="291"/>
      <c r="T1014" s="292"/>
      <c r="U1014" s="292"/>
      <c r="V1014" s="293"/>
      <c r="X1014" s="39">
        <v>42</v>
      </c>
      <c r="Y1014" s="291"/>
      <c r="Z1014" s="292"/>
      <c r="AA1014" s="292"/>
      <c r="AB1014" s="293"/>
    </row>
    <row r="1015" spans="1:28" s="203" customFormat="1" x14ac:dyDescent="0.2">
      <c r="A1015" s="39">
        <v>10</v>
      </c>
      <c r="B1015" s="291"/>
      <c r="C1015" s="292"/>
      <c r="D1015" s="292"/>
      <c r="E1015" s="293"/>
      <c r="L1015" s="39">
        <v>21</v>
      </c>
      <c r="M1015" s="291"/>
      <c r="N1015" s="292"/>
      <c r="O1015" s="292"/>
      <c r="P1015" s="293"/>
      <c r="R1015" s="39">
        <v>32</v>
      </c>
      <c r="S1015" s="291"/>
      <c r="T1015" s="292"/>
      <c r="U1015" s="292"/>
      <c r="V1015" s="293"/>
      <c r="X1015" s="39">
        <v>43</v>
      </c>
      <c r="Y1015" s="291"/>
      <c r="Z1015" s="292"/>
      <c r="AA1015" s="292"/>
      <c r="AB1015" s="293"/>
    </row>
    <row r="1016" spans="1:28" s="203" customFormat="1" ht="13.5" thickBot="1" x14ac:dyDescent="0.25">
      <c r="A1016" s="39">
        <v>11</v>
      </c>
      <c r="B1016" s="291"/>
      <c r="C1016" s="292"/>
      <c r="D1016" s="292"/>
      <c r="E1016" s="293"/>
      <c r="L1016" s="39">
        <v>22</v>
      </c>
      <c r="M1016" s="291"/>
      <c r="N1016" s="292"/>
      <c r="O1016" s="292"/>
      <c r="P1016" s="293"/>
      <c r="R1016" s="39">
        <v>33</v>
      </c>
      <c r="S1016" s="291"/>
      <c r="T1016" s="292"/>
      <c r="U1016" s="292"/>
      <c r="V1016" s="293"/>
      <c r="X1016" s="40"/>
      <c r="Y1016" s="42" t="s">
        <v>5</v>
      </c>
      <c r="Z1016" s="43"/>
      <c r="AA1016" s="43"/>
      <c r="AB1016" s="315">
        <f>SUM(E1006:E1016)+SUM(P1006:P1016)+SUM(AB1006:AB1015)+SUM(V1006:V1016)</f>
        <v>0</v>
      </c>
    </row>
    <row r="1017" spans="1:28" s="203" customFormat="1" x14ac:dyDescent="0.2">
      <c r="B1017" s="208"/>
      <c r="C1017" s="209"/>
      <c r="D1017" s="209"/>
      <c r="E1017" s="204"/>
      <c r="M1017" s="208"/>
      <c r="N1017" s="209"/>
      <c r="O1017" s="209"/>
      <c r="P1017" s="204"/>
      <c r="S1017" s="208"/>
      <c r="T1017" s="209"/>
      <c r="U1017" s="209"/>
      <c r="V1017" s="204"/>
      <c r="Y1017" s="208"/>
      <c r="Z1017" s="209"/>
      <c r="AA1017" s="209"/>
      <c r="AB1017" s="204"/>
    </row>
    <row r="1018" spans="1:28" s="203" customFormat="1" x14ac:dyDescent="0.2">
      <c r="B1018" s="208"/>
      <c r="C1018" s="209"/>
      <c r="D1018" s="209"/>
      <c r="E1018" s="204"/>
      <c r="M1018" s="208"/>
      <c r="N1018" s="209"/>
      <c r="O1018" s="209"/>
      <c r="P1018" s="204"/>
      <c r="S1018" s="208"/>
      <c r="T1018" s="209"/>
      <c r="U1018" s="209"/>
      <c r="V1018" s="204"/>
      <c r="Y1018" s="208"/>
      <c r="Z1018" s="209"/>
      <c r="AA1018" s="209"/>
      <c r="AB1018" s="204"/>
    </row>
    <row r="1019" spans="1:28" s="203" customFormat="1" x14ac:dyDescent="0.2">
      <c r="B1019" s="208"/>
      <c r="C1019" s="209"/>
      <c r="D1019" s="209"/>
      <c r="E1019" s="204"/>
      <c r="M1019" s="208"/>
      <c r="N1019" s="209"/>
      <c r="O1019" s="209"/>
      <c r="P1019" s="204"/>
      <c r="S1019" s="208"/>
      <c r="T1019" s="209"/>
      <c r="U1019" s="209"/>
      <c r="V1019" s="204"/>
      <c r="Y1019" s="208"/>
      <c r="Z1019" s="209"/>
      <c r="AA1019" s="209"/>
      <c r="AB1019" s="204"/>
    </row>
    <row r="1020" spans="1:28" s="203" customFormat="1" x14ac:dyDescent="0.2">
      <c r="B1020" s="208"/>
      <c r="C1020" s="209"/>
      <c r="D1020" s="209"/>
      <c r="E1020" s="204"/>
      <c r="M1020" s="208"/>
      <c r="N1020" s="209"/>
      <c r="O1020" s="209"/>
      <c r="P1020" s="204"/>
      <c r="S1020" s="208"/>
      <c r="T1020" s="209"/>
      <c r="U1020" s="209"/>
      <c r="V1020" s="204"/>
      <c r="Y1020" s="208"/>
      <c r="Z1020" s="209"/>
      <c r="AA1020" s="209"/>
      <c r="AB1020" s="204"/>
    </row>
    <row r="1021" spans="1:28" s="203" customFormat="1" x14ac:dyDescent="0.2">
      <c r="B1021" s="208"/>
      <c r="C1021" s="209"/>
      <c r="D1021" s="209"/>
      <c r="E1021" s="204"/>
      <c r="M1021" s="208"/>
      <c r="N1021" s="209"/>
      <c r="O1021" s="209"/>
      <c r="P1021" s="204"/>
      <c r="S1021" s="208"/>
      <c r="T1021" s="209"/>
      <c r="U1021" s="209"/>
      <c r="V1021" s="204"/>
      <c r="Y1021" s="208"/>
      <c r="Z1021" s="209"/>
      <c r="AA1021" s="209"/>
      <c r="AB1021" s="204"/>
    </row>
    <row r="1022" spans="1:28" s="203" customFormat="1" x14ac:dyDescent="0.2">
      <c r="B1022" s="208"/>
      <c r="C1022" s="209"/>
      <c r="D1022" s="209"/>
      <c r="E1022" s="204"/>
      <c r="M1022" s="208"/>
      <c r="N1022" s="209"/>
      <c r="O1022" s="209"/>
      <c r="P1022" s="204"/>
      <c r="S1022" s="208"/>
      <c r="T1022" s="209"/>
      <c r="U1022" s="209"/>
      <c r="V1022" s="204"/>
      <c r="Y1022" s="208"/>
      <c r="Z1022" s="209"/>
      <c r="AA1022" s="209"/>
      <c r="AB1022" s="204"/>
    </row>
    <row r="1023" spans="1:28" s="203" customFormat="1" ht="13.5" thickBot="1" x14ac:dyDescent="0.25">
      <c r="B1023" s="208"/>
      <c r="C1023" s="209"/>
      <c r="D1023" s="209"/>
      <c r="E1023" s="204"/>
      <c r="M1023" s="208"/>
      <c r="N1023" s="209"/>
      <c r="O1023" s="209"/>
      <c r="P1023" s="204"/>
      <c r="S1023" s="208"/>
      <c r="T1023" s="209"/>
      <c r="U1023" s="209"/>
      <c r="V1023" s="204"/>
      <c r="Y1023" s="208"/>
      <c r="Z1023" s="209"/>
      <c r="AA1023" s="209"/>
      <c r="AB1023" s="204"/>
    </row>
    <row r="1024" spans="1:28" s="203" customFormat="1" ht="12.75" customHeight="1" x14ac:dyDescent="0.2">
      <c r="A1024" s="33">
        <v>49</v>
      </c>
      <c r="B1024" s="34"/>
      <c r="C1024" s="458" t="s">
        <v>181</v>
      </c>
      <c r="D1024" s="458" t="s">
        <v>41</v>
      </c>
      <c r="E1024" s="460" t="s">
        <v>21</v>
      </c>
      <c r="L1024" s="33">
        <v>49</v>
      </c>
      <c r="M1024" s="34"/>
      <c r="N1024" s="458" t="s">
        <v>181</v>
      </c>
      <c r="O1024" s="458" t="s">
        <v>41</v>
      </c>
      <c r="P1024" s="460" t="s">
        <v>21</v>
      </c>
      <c r="R1024" s="33">
        <v>49</v>
      </c>
      <c r="S1024" s="34"/>
      <c r="T1024" s="458" t="s">
        <v>181</v>
      </c>
      <c r="U1024" s="458" t="s">
        <v>41</v>
      </c>
      <c r="V1024" s="460" t="s">
        <v>21</v>
      </c>
      <c r="X1024" s="33">
        <v>49</v>
      </c>
      <c r="Y1024" s="34"/>
      <c r="Z1024" s="458" t="s">
        <v>181</v>
      </c>
      <c r="AA1024" s="458" t="s">
        <v>41</v>
      </c>
      <c r="AB1024" s="460" t="s">
        <v>21</v>
      </c>
    </row>
    <row r="1025" spans="1:28" s="203" customFormat="1" ht="51" x14ac:dyDescent="0.2">
      <c r="A1025" s="35" t="s">
        <v>9</v>
      </c>
      <c r="B1025" s="64" t="str">
        <f>+" אסמכתא " &amp; B51 &amp;"         חזרה לטבלה "</f>
        <v xml:space="preserve"> אסמכתא          חזרה לטבלה </v>
      </c>
      <c r="C1025" s="459"/>
      <c r="D1025" s="459"/>
      <c r="E1025" s="461"/>
      <c r="L1025" s="35" t="s">
        <v>27</v>
      </c>
      <c r="M1025" s="64" t="str">
        <f>+" אסמכתא " &amp; B51 &amp;"         חזרה לטבלה "</f>
        <v xml:space="preserve"> אסמכתא          חזרה לטבלה </v>
      </c>
      <c r="N1025" s="459"/>
      <c r="O1025" s="459"/>
      <c r="P1025" s="461"/>
      <c r="R1025" s="35" t="s">
        <v>27</v>
      </c>
      <c r="S1025" s="64" t="str">
        <f>+" אסמכתא " &amp; B51 &amp;"         חזרה לטבלה "</f>
        <v xml:space="preserve"> אסמכתא          חזרה לטבלה </v>
      </c>
      <c r="T1025" s="459"/>
      <c r="U1025" s="459"/>
      <c r="V1025" s="461"/>
      <c r="X1025" s="35" t="s">
        <v>27</v>
      </c>
      <c r="Y1025" s="64" t="str">
        <f>+" אסמכתא " &amp; B51 &amp;"         חזרה לטבלה "</f>
        <v xml:space="preserve"> אסמכתא          חזרה לטבלה </v>
      </c>
      <c r="Z1025" s="459"/>
      <c r="AA1025" s="459"/>
      <c r="AB1025" s="461"/>
    </row>
    <row r="1026" spans="1:28" s="203" customFormat="1" x14ac:dyDescent="0.2">
      <c r="A1026" s="39">
        <v>1</v>
      </c>
      <c r="B1026" s="291"/>
      <c r="C1026" s="292"/>
      <c r="D1026" s="292"/>
      <c r="E1026" s="293"/>
      <c r="L1026" s="39">
        <v>12</v>
      </c>
      <c r="M1026" s="291"/>
      <c r="N1026" s="292"/>
      <c r="O1026" s="292"/>
      <c r="P1026" s="293"/>
      <c r="R1026" s="39">
        <v>23</v>
      </c>
      <c r="S1026" s="291"/>
      <c r="T1026" s="292"/>
      <c r="U1026" s="292"/>
      <c r="V1026" s="293"/>
      <c r="X1026" s="39">
        <v>34</v>
      </c>
      <c r="Y1026" s="291"/>
      <c r="Z1026" s="292"/>
      <c r="AA1026" s="292"/>
      <c r="AB1026" s="293"/>
    </row>
    <row r="1027" spans="1:28" s="203" customFormat="1" x14ac:dyDescent="0.2">
      <c r="A1027" s="39">
        <v>2</v>
      </c>
      <c r="B1027" s="291"/>
      <c r="C1027" s="292"/>
      <c r="D1027" s="292"/>
      <c r="E1027" s="293"/>
      <c r="L1027" s="39">
        <v>13</v>
      </c>
      <c r="M1027" s="291"/>
      <c r="N1027" s="292"/>
      <c r="O1027" s="292"/>
      <c r="P1027" s="293"/>
      <c r="R1027" s="39">
        <v>24</v>
      </c>
      <c r="S1027" s="291"/>
      <c r="T1027" s="292"/>
      <c r="U1027" s="292"/>
      <c r="V1027" s="293"/>
      <c r="X1027" s="39">
        <v>35</v>
      </c>
      <c r="Y1027" s="291"/>
      <c r="Z1027" s="292"/>
      <c r="AA1027" s="292"/>
      <c r="AB1027" s="293"/>
    </row>
    <row r="1028" spans="1:28" s="203" customFormat="1" x14ac:dyDescent="0.2">
      <c r="A1028" s="39">
        <v>3</v>
      </c>
      <c r="B1028" s="291"/>
      <c r="C1028" s="292"/>
      <c r="D1028" s="292"/>
      <c r="E1028" s="293"/>
      <c r="L1028" s="39">
        <v>14</v>
      </c>
      <c r="M1028" s="291"/>
      <c r="N1028" s="292"/>
      <c r="O1028" s="292"/>
      <c r="P1028" s="293"/>
      <c r="R1028" s="39">
        <v>25</v>
      </c>
      <c r="S1028" s="291"/>
      <c r="T1028" s="292"/>
      <c r="U1028" s="292"/>
      <c r="V1028" s="293"/>
      <c r="X1028" s="39">
        <v>36</v>
      </c>
      <c r="Y1028" s="291"/>
      <c r="Z1028" s="292"/>
      <c r="AA1028" s="292"/>
      <c r="AB1028" s="293"/>
    </row>
    <row r="1029" spans="1:28" s="203" customFormat="1" x14ac:dyDescent="0.2">
      <c r="A1029" s="39">
        <v>4</v>
      </c>
      <c r="B1029" s="291"/>
      <c r="C1029" s="292"/>
      <c r="D1029" s="292"/>
      <c r="E1029" s="293"/>
      <c r="L1029" s="39">
        <v>15</v>
      </c>
      <c r="M1029" s="291"/>
      <c r="N1029" s="292"/>
      <c r="O1029" s="292"/>
      <c r="P1029" s="293"/>
      <c r="R1029" s="39">
        <v>26</v>
      </c>
      <c r="S1029" s="291"/>
      <c r="T1029" s="292"/>
      <c r="U1029" s="292"/>
      <c r="V1029" s="293"/>
      <c r="X1029" s="39">
        <v>37</v>
      </c>
      <c r="Y1029" s="291"/>
      <c r="Z1029" s="292"/>
      <c r="AA1029" s="292"/>
      <c r="AB1029" s="293"/>
    </row>
    <row r="1030" spans="1:28" s="203" customFormat="1" x14ac:dyDescent="0.2">
      <c r="A1030" s="39">
        <v>5</v>
      </c>
      <c r="B1030" s="291"/>
      <c r="C1030" s="292"/>
      <c r="D1030" s="292"/>
      <c r="E1030" s="293"/>
      <c r="L1030" s="39">
        <v>16</v>
      </c>
      <c r="M1030" s="291"/>
      <c r="N1030" s="292"/>
      <c r="O1030" s="292"/>
      <c r="P1030" s="293"/>
      <c r="R1030" s="39">
        <v>27</v>
      </c>
      <c r="S1030" s="291"/>
      <c r="T1030" s="292"/>
      <c r="U1030" s="292"/>
      <c r="V1030" s="293"/>
      <c r="X1030" s="39">
        <v>38</v>
      </c>
      <c r="Y1030" s="291"/>
      <c r="Z1030" s="292"/>
      <c r="AA1030" s="292"/>
      <c r="AB1030" s="293"/>
    </row>
    <row r="1031" spans="1:28" s="203" customFormat="1" x14ac:dyDescent="0.2">
      <c r="A1031" s="39">
        <v>6</v>
      </c>
      <c r="B1031" s="291"/>
      <c r="C1031" s="292"/>
      <c r="D1031" s="292"/>
      <c r="E1031" s="293"/>
      <c r="L1031" s="39">
        <v>17</v>
      </c>
      <c r="M1031" s="291"/>
      <c r="N1031" s="292"/>
      <c r="O1031" s="292"/>
      <c r="P1031" s="293"/>
      <c r="R1031" s="39">
        <v>28</v>
      </c>
      <c r="S1031" s="291"/>
      <c r="T1031" s="292"/>
      <c r="U1031" s="292"/>
      <c r="V1031" s="293"/>
      <c r="X1031" s="39">
        <v>39</v>
      </c>
      <c r="Y1031" s="291"/>
      <c r="Z1031" s="292"/>
      <c r="AA1031" s="292"/>
      <c r="AB1031" s="293"/>
    </row>
    <row r="1032" spans="1:28" s="203" customFormat="1" x14ac:dyDescent="0.2">
      <c r="A1032" s="39">
        <v>7</v>
      </c>
      <c r="B1032" s="291"/>
      <c r="C1032" s="292"/>
      <c r="D1032" s="292"/>
      <c r="E1032" s="293"/>
      <c r="L1032" s="39">
        <v>18</v>
      </c>
      <c r="M1032" s="291"/>
      <c r="N1032" s="292"/>
      <c r="O1032" s="292"/>
      <c r="P1032" s="293"/>
      <c r="R1032" s="39">
        <v>29</v>
      </c>
      <c r="S1032" s="291"/>
      <c r="T1032" s="292"/>
      <c r="U1032" s="292"/>
      <c r="V1032" s="293"/>
      <c r="X1032" s="39">
        <v>40</v>
      </c>
      <c r="Y1032" s="291"/>
      <c r="Z1032" s="292"/>
      <c r="AA1032" s="292"/>
      <c r="AB1032" s="293"/>
    </row>
    <row r="1033" spans="1:28" s="203" customFormat="1" x14ac:dyDescent="0.2">
      <c r="A1033" s="39">
        <v>8</v>
      </c>
      <c r="B1033" s="291"/>
      <c r="C1033" s="292"/>
      <c r="D1033" s="292"/>
      <c r="E1033" s="293"/>
      <c r="L1033" s="39">
        <v>19</v>
      </c>
      <c r="M1033" s="291"/>
      <c r="N1033" s="292"/>
      <c r="O1033" s="292"/>
      <c r="P1033" s="293"/>
      <c r="R1033" s="39">
        <v>30</v>
      </c>
      <c r="S1033" s="291"/>
      <c r="T1033" s="292"/>
      <c r="U1033" s="292"/>
      <c r="V1033" s="293"/>
      <c r="X1033" s="39">
        <v>41</v>
      </c>
      <c r="Y1033" s="291"/>
      <c r="Z1033" s="292"/>
      <c r="AA1033" s="292"/>
      <c r="AB1033" s="293"/>
    </row>
    <row r="1034" spans="1:28" s="203" customFormat="1" x14ac:dyDescent="0.2">
      <c r="A1034" s="39">
        <v>9</v>
      </c>
      <c r="B1034" s="291"/>
      <c r="C1034" s="292"/>
      <c r="D1034" s="292"/>
      <c r="E1034" s="293"/>
      <c r="L1034" s="39">
        <v>20</v>
      </c>
      <c r="M1034" s="291"/>
      <c r="N1034" s="292"/>
      <c r="O1034" s="292"/>
      <c r="P1034" s="293"/>
      <c r="R1034" s="39">
        <v>31</v>
      </c>
      <c r="S1034" s="291"/>
      <c r="T1034" s="292"/>
      <c r="U1034" s="292"/>
      <c r="V1034" s="293"/>
      <c r="X1034" s="39">
        <v>42</v>
      </c>
      <c r="Y1034" s="291"/>
      <c r="Z1034" s="292"/>
      <c r="AA1034" s="292"/>
      <c r="AB1034" s="293"/>
    </row>
    <row r="1035" spans="1:28" s="203" customFormat="1" x14ac:dyDescent="0.2">
      <c r="A1035" s="39">
        <v>10</v>
      </c>
      <c r="B1035" s="291"/>
      <c r="C1035" s="292"/>
      <c r="D1035" s="292"/>
      <c r="E1035" s="293"/>
      <c r="L1035" s="39">
        <v>21</v>
      </c>
      <c r="M1035" s="291"/>
      <c r="N1035" s="292"/>
      <c r="O1035" s="292"/>
      <c r="P1035" s="293"/>
      <c r="R1035" s="39">
        <v>32</v>
      </c>
      <c r="S1035" s="291"/>
      <c r="T1035" s="292"/>
      <c r="U1035" s="292"/>
      <c r="V1035" s="293"/>
      <c r="X1035" s="39">
        <v>43</v>
      </c>
      <c r="Y1035" s="291"/>
      <c r="Z1035" s="292"/>
      <c r="AA1035" s="292"/>
      <c r="AB1035" s="293"/>
    </row>
    <row r="1036" spans="1:28" s="203" customFormat="1" ht="13.5" thickBot="1" x14ac:dyDescent="0.25">
      <c r="A1036" s="39">
        <v>11</v>
      </c>
      <c r="B1036" s="291"/>
      <c r="C1036" s="292"/>
      <c r="D1036" s="292"/>
      <c r="E1036" s="293"/>
      <c r="L1036" s="39">
        <v>22</v>
      </c>
      <c r="M1036" s="291"/>
      <c r="N1036" s="292"/>
      <c r="O1036" s="292"/>
      <c r="P1036" s="293"/>
      <c r="R1036" s="39">
        <v>33</v>
      </c>
      <c r="S1036" s="291"/>
      <c r="T1036" s="292"/>
      <c r="U1036" s="292"/>
      <c r="V1036" s="293"/>
      <c r="X1036" s="40"/>
      <c r="Y1036" s="42" t="s">
        <v>5</v>
      </c>
      <c r="Z1036" s="43"/>
      <c r="AA1036" s="43"/>
      <c r="AB1036" s="315">
        <f>SUM(E1026:E1036)+SUM(P1026:P1036)+SUM(AB1026:AB1035)+SUM(V1026:V1036)</f>
        <v>0</v>
      </c>
    </row>
    <row r="1037" spans="1:28" s="203" customFormat="1" x14ac:dyDescent="0.2">
      <c r="B1037" s="208"/>
      <c r="C1037" s="209"/>
      <c r="D1037" s="209"/>
      <c r="E1037" s="204"/>
      <c r="M1037" s="208"/>
      <c r="N1037" s="209"/>
      <c r="O1037" s="209"/>
      <c r="P1037" s="204"/>
      <c r="S1037" s="208"/>
      <c r="T1037" s="209"/>
      <c r="U1037" s="209"/>
      <c r="V1037" s="204"/>
      <c r="Y1037" s="208"/>
      <c r="Z1037" s="209"/>
      <c r="AA1037" s="209"/>
      <c r="AB1037" s="204"/>
    </row>
    <row r="1038" spans="1:28" s="203" customFormat="1" x14ac:dyDescent="0.2">
      <c r="B1038" s="208"/>
      <c r="C1038" s="209"/>
      <c r="D1038" s="209"/>
      <c r="E1038" s="204"/>
      <c r="M1038" s="208"/>
      <c r="N1038" s="209"/>
      <c r="O1038" s="209"/>
      <c r="P1038" s="204"/>
      <c r="S1038" s="208"/>
      <c r="T1038" s="209"/>
      <c r="U1038" s="209"/>
      <c r="V1038" s="204"/>
      <c r="Y1038" s="208"/>
      <c r="Z1038" s="209"/>
      <c r="AA1038" s="209"/>
      <c r="AB1038" s="204"/>
    </row>
    <row r="1039" spans="1:28" s="203" customFormat="1" x14ac:dyDescent="0.2">
      <c r="B1039" s="208"/>
      <c r="C1039" s="209"/>
      <c r="D1039" s="209"/>
      <c r="E1039" s="204"/>
      <c r="M1039" s="208"/>
      <c r="N1039" s="209"/>
      <c r="O1039" s="209"/>
      <c r="P1039" s="204"/>
      <c r="S1039" s="208"/>
      <c r="T1039" s="209"/>
      <c r="U1039" s="209"/>
      <c r="V1039" s="204"/>
      <c r="Y1039" s="208"/>
      <c r="Z1039" s="209"/>
      <c r="AA1039" s="209"/>
      <c r="AB1039" s="204"/>
    </row>
    <row r="1040" spans="1:28" s="203" customFormat="1" x14ac:dyDescent="0.2">
      <c r="B1040" s="208"/>
      <c r="C1040" s="209"/>
      <c r="D1040" s="209"/>
      <c r="E1040" s="204"/>
      <c r="M1040" s="208"/>
      <c r="N1040" s="209"/>
      <c r="O1040" s="209"/>
      <c r="P1040" s="204"/>
      <c r="S1040" s="208"/>
      <c r="T1040" s="209"/>
      <c r="U1040" s="209"/>
      <c r="V1040" s="204"/>
      <c r="Y1040" s="208"/>
      <c r="Z1040" s="209"/>
      <c r="AA1040" s="209"/>
      <c r="AB1040" s="204"/>
    </row>
    <row r="1041" spans="1:28" s="203" customFormat="1" x14ac:dyDescent="0.2">
      <c r="B1041" s="208"/>
      <c r="C1041" s="209"/>
      <c r="D1041" s="209"/>
      <c r="E1041" s="204"/>
      <c r="M1041" s="208"/>
      <c r="N1041" s="209"/>
      <c r="O1041" s="209"/>
      <c r="P1041" s="204"/>
      <c r="S1041" s="208"/>
      <c r="T1041" s="209"/>
      <c r="U1041" s="209"/>
      <c r="V1041" s="204"/>
      <c r="Y1041" s="208"/>
      <c r="Z1041" s="209"/>
      <c r="AA1041" s="209"/>
      <c r="AB1041" s="204"/>
    </row>
    <row r="1042" spans="1:28" s="203" customFormat="1" x14ac:dyDescent="0.2">
      <c r="B1042" s="208"/>
      <c r="C1042" s="209"/>
      <c r="D1042" s="209"/>
      <c r="E1042" s="204"/>
      <c r="M1042" s="208"/>
      <c r="N1042" s="209"/>
      <c r="O1042" s="209"/>
      <c r="P1042" s="204"/>
      <c r="S1042" s="208"/>
      <c r="T1042" s="209"/>
      <c r="U1042" s="209"/>
      <c r="V1042" s="204"/>
      <c r="Y1042" s="208"/>
      <c r="Z1042" s="209"/>
      <c r="AA1042" s="209"/>
      <c r="AB1042" s="204"/>
    </row>
    <row r="1043" spans="1:28" s="203" customFormat="1" ht="13.5" thickBot="1" x14ac:dyDescent="0.25">
      <c r="B1043" s="208"/>
      <c r="C1043" s="209"/>
      <c r="D1043" s="209"/>
      <c r="E1043" s="204"/>
      <c r="M1043" s="208"/>
      <c r="N1043" s="209"/>
      <c r="O1043" s="209"/>
      <c r="P1043" s="204"/>
      <c r="S1043" s="208"/>
      <c r="T1043" s="209"/>
      <c r="U1043" s="209"/>
      <c r="V1043" s="204"/>
      <c r="Y1043" s="208"/>
      <c r="Z1043" s="209"/>
      <c r="AA1043" s="209"/>
      <c r="AB1043" s="204"/>
    </row>
    <row r="1044" spans="1:28" s="203" customFormat="1" ht="12.75" customHeight="1" x14ac:dyDescent="0.2">
      <c r="A1044" s="33">
        <v>50</v>
      </c>
      <c r="B1044" s="34"/>
      <c r="C1044" s="458" t="s">
        <v>181</v>
      </c>
      <c r="D1044" s="458" t="s">
        <v>41</v>
      </c>
      <c r="E1044" s="460" t="s">
        <v>21</v>
      </c>
      <c r="L1044" s="33">
        <v>50</v>
      </c>
      <c r="M1044" s="34"/>
      <c r="N1044" s="458" t="s">
        <v>181</v>
      </c>
      <c r="O1044" s="458" t="s">
        <v>41</v>
      </c>
      <c r="P1044" s="460" t="s">
        <v>21</v>
      </c>
      <c r="R1044" s="33">
        <v>50</v>
      </c>
      <c r="S1044" s="34"/>
      <c r="T1044" s="458" t="s">
        <v>181</v>
      </c>
      <c r="U1044" s="458" t="s">
        <v>41</v>
      </c>
      <c r="V1044" s="460" t="s">
        <v>21</v>
      </c>
      <c r="X1044" s="33">
        <v>50</v>
      </c>
      <c r="Y1044" s="34"/>
      <c r="Z1044" s="458" t="s">
        <v>181</v>
      </c>
      <c r="AA1044" s="458" t="s">
        <v>41</v>
      </c>
      <c r="AB1044" s="460" t="s">
        <v>21</v>
      </c>
    </row>
    <row r="1045" spans="1:28" s="203" customFormat="1" ht="51" x14ac:dyDescent="0.2">
      <c r="A1045" s="35" t="s">
        <v>9</v>
      </c>
      <c r="B1045" s="64" t="str">
        <f>+" אסמכתא " &amp; B52 &amp;"         חזרה לטבלה "</f>
        <v xml:space="preserve"> אסמכתא          חזרה לטבלה </v>
      </c>
      <c r="C1045" s="459"/>
      <c r="D1045" s="459"/>
      <c r="E1045" s="461"/>
      <c r="L1045" s="35" t="s">
        <v>27</v>
      </c>
      <c r="M1045" s="64" t="str">
        <f>+" אסמכתא " &amp; B52 &amp;"         חזרה לטבלה "</f>
        <v xml:space="preserve"> אסמכתא          חזרה לטבלה </v>
      </c>
      <c r="N1045" s="459"/>
      <c r="O1045" s="459"/>
      <c r="P1045" s="461"/>
      <c r="R1045" s="35" t="s">
        <v>27</v>
      </c>
      <c r="S1045" s="64" t="str">
        <f>+" אסמכתא " &amp; P52 &amp;"         חזרה לטבלה "</f>
        <v xml:space="preserve"> אסמכתא          חזרה לטבלה </v>
      </c>
      <c r="T1045" s="459"/>
      <c r="U1045" s="459"/>
      <c r="V1045" s="461"/>
      <c r="X1045" s="35" t="s">
        <v>27</v>
      </c>
      <c r="Y1045" s="64" t="str">
        <f>+" אסמכתא " &amp; U52 &amp;"         חזרה לטבלה "</f>
        <v xml:space="preserve"> אסמכתא          חזרה לטבלה </v>
      </c>
      <c r="Z1045" s="459"/>
      <c r="AA1045" s="459"/>
      <c r="AB1045" s="461"/>
    </row>
    <row r="1046" spans="1:28" s="203" customFormat="1" x14ac:dyDescent="0.2">
      <c r="A1046" s="39">
        <v>1</v>
      </c>
      <c r="B1046" s="291"/>
      <c r="C1046" s="292"/>
      <c r="D1046" s="292"/>
      <c r="E1046" s="293"/>
      <c r="L1046" s="39">
        <v>12</v>
      </c>
      <c r="M1046" s="291"/>
      <c r="N1046" s="292"/>
      <c r="O1046" s="292"/>
      <c r="P1046" s="293"/>
      <c r="R1046" s="39">
        <v>23</v>
      </c>
      <c r="S1046" s="291"/>
      <c r="T1046" s="292"/>
      <c r="U1046" s="292"/>
      <c r="V1046" s="293"/>
      <c r="X1046" s="39">
        <v>34</v>
      </c>
      <c r="Y1046" s="291"/>
      <c r="Z1046" s="292"/>
      <c r="AA1046" s="292"/>
      <c r="AB1046" s="293"/>
    </row>
    <row r="1047" spans="1:28" s="203" customFormat="1" x14ac:dyDescent="0.2">
      <c r="A1047" s="39">
        <v>2</v>
      </c>
      <c r="B1047" s="291"/>
      <c r="C1047" s="292"/>
      <c r="D1047" s="292"/>
      <c r="E1047" s="293"/>
      <c r="L1047" s="39">
        <v>13</v>
      </c>
      <c r="M1047" s="291"/>
      <c r="N1047" s="292"/>
      <c r="O1047" s="292"/>
      <c r="P1047" s="293"/>
      <c r="R1047" s="39">
        <v>24</v>
      </c>
      <c r="S1047" s="291"/>
      <c r="T1047" s="292"/>
      <c r="U1047" s="292"/>
      <c r="V1047" s="293"/>
      <c r="X1047" s="39">
        <v>35</v>
      </c>
      <c r="Y1047" s="291"/>
      <c r="Z1047" s="292"/>
      <c r="AA1047" s="292"/>
      <c r="AB1047" s="293"/>
    </row>
    <row r="1048" spans="1:28" s="203" customFormat="1" x14ac:dyDescent="0.2">
      <c r="A1048" s="39">
        <v>3</v>
      </c>
      <c r="B1048" s="291"/>
      <c r="C1048" s="292"/>
      <c r="D1048" s="292"/>
      <c r="E1048" s="293"/>
      <c r="L1048" s="39">
        <v>14</v>
      </c>
      <c r="M1048" s="291"/>
      <c r="N1048" s="292"/>
      <c r="O1048" s="292"/>
      <c r="P1048" s="293"/>
      <c r="R1048" s="39">
        <v>25</v>
      </c>
      <c r="S1048" s="291"/>
      <c r="T1048" s="292"/>
      <c r="U1048" s="292"/>
      <c r="V1048" s="293"/>
      <c r="X1048" s="39">
        <v>36</v>
      </c>
      <c r="Y1048" s="291"/>
      <c r="Z1048" s="292"/>
      <c r="AA1048" s="292"/>
      <c r="AB1048" s="293"/>
    </row>
    <row r="1049" spans="1:28" s="203" customFormat="1" x14ac:dyDescent="0.2">
      <c r="A1049" s="39">
        <v>4</v>
      </c>
      <c r="B1049" s="291"/>
      <c r="C1049" s="292"/>
      <c r="D1049" s="292"/>
      <c r="E1049" s="293"/>
      <c r="L1049" s="39">
        <v>15</v>
      </c>
      <c r="M1049" s="291"/>
      <c r="N1049" s="292"/>
      <c r="O1049" s="292"/>
      <c r="P1049" s="293"/>
      <c r="R1049" s="39">
        <v>26</v>
      </c>
      <c r="S1049" s="291"/>
      <c r="T1049" s="292"/>
      <c r="U1049" s="292"/>
      <c r="V1049" s="293"/>
      <c r="X1049" s="39">
        <v>37</v>
      </c>
      <c r="Y1049" s="291"/>
      <c r="Z1049" s="292"/>
      <c r="AA1049" s="292"/>
      <c r="AB1049" s="293"/>
    </row>
    <row r="1050" spans="1:28" s="203" customFormat="1" x14ac:dyDescent="0.2">
      <c r="A1050" s="39">
        <v>5</v>
      </c>
      <c r="B1050" s="291"/>
      <c r="C1050" s="292"/>
      <c r="D1050" s="292"/>
      <c r="E1050" s="293"/>
      <c r="L1050" s="39">
        <v>16</v>
      </c>
      <c r="M1050" s="291"/>
      <c r="N1050" s="292"/>
      <c r="O1050" s="292"/>
      <c r="P1050" s="293"/>
      <c r="R1050" s="39">
        <v>27</v>
      </c>
      <c r="S1050" s="291"/>
      <c r="T1050" s="292"/>
      <c r="U1050" s="292"/>
      <c r="V1050" s="293"/>
      <c r="X1050" s="39">
        <v>38</v>
      </c>
      <c r="Y1050" s="291"/>
      <c r="Z1050" s="292"/>
      <c r="AA1050" s="292"/>
      <c r="AB1050" s="293"/>
    </row>
    <row r="1051" spans="1:28" s="203" customFormat="1" x14ac:dyDescent="0.2">
      <c r="A1051" s="39">
        <v>6</v>
      </c>
      <c r="B1051" s="291"/>
      <c r="C1051" s="292"/>
      <c r="D1051" s="292"/>
      <c r="E1051" s="293"/>
      <c r="L1051" s="39">
        <v>17</v>
      </c>
      <c r="M1051" s="291"/>
      <c r="N1051" s="292"/>
      <c r="O1051" s="292"/>
      <c r="P1051" s="293"/>
      <c r="R1051" s="39">
        <v>28</v>
      </c>
      <c r="S1051" s="291"/>
      <c r="T1051" s="292"/>
      <c r="U1051" s="292"/>
      <c r="V1051" s="293"/>
      <c r="X1051" s="39">
        <v>39</v>
      </c>
      <c r="Y1051" s="291"/>
      <c r="Z1051" s="292"/>
      <c r="AA1051" s="292"/>
      <c r="AB1051" s="293"/>
    </row>
    <row r="1052" spans="1:28" s="203" customFormat="1" x14ac:dyDescent="0.2">
      <c r="A1052" s="39">
        <v>7</v>
      </c>
      <c r="B1052" s="291"/>
      <c r="C1052" s="292"/>
      <c r="D1052" s="292"/>
      <c r="E1052" s="293"/>
      <c r="L1052" s="39">
        <v>18</v>
      </c>
      <c r="M1052" s="291"/>
      <c r="N1052" s="292"/>
      <c r="O1052" s="292"/>
      <c r="P1052" s="293"/>
      <c r="R1052" s="39">
        <v>29</v>
      </c>
      <c r="S1052" s="291"/>
      <c r="T1052" s="292"/>
      <c r="U1052" s="292"/>
      <c r="V1052" s="293"/>
      <c r="X1052" s="39">
        <v>40</v>
      </c>
      <c r="Y1052" s="291"/>
      <c r="Z1052" s="292"/>
      <c r="AA1052" s="292"/>
      <c r="AB1052" s="293"/>
    </row>
    <row r="1053" spans="1:28" s="203" customFormat="1" x14ac:dyDescent="0.2">
      <c r="A1053" s="39">
        <v>8</v>
      </c>
      <c r="B1053" s="291"/>
      <c r="C1053" s="292"/>
      <c r="D1053" s="292"/>
      <c r="E1053" s="293"/>
      <c r="L1053" s="39">
        <v>19</v>
      </c>
      <c r="M1053" s="291"/>
      <c r="N1053" s="292"/>
      <c r="O1053" s="292"/>
      <c r="P1053" s="293"/>
      <c r="R1053" s="39">
        <v>30</v>
      </c>
      <c r="S1053" s="291"/>
      <c r="T1053" s="292"/>
      <c r="U1053" s="292"/>
      <c r="V1053" s="293"/>
      <c r="X1053" s="39">
        <v>41</v>
      </c>
      <c r="Y1053" s="291"/>
      <c r="Z1053" s="292"/>
      <c r="AA1053" s="292"/>
      <c r="AB1053" s="293"/>
    </row>
    <row r="1054" spans="1:28" s="203" customFormat="1" x14ac:dyDescent="0.2">
      <c r="A1054" s="39">
        <v>9</v>
      </c>
      <c r="B1054" s="291"/>
      <c r="C1054" s="292"/>
      <c r="D1054" s="292"/>
      <c r="E1054" s="293"/>
      <c r="L1054" s="39">
        <v>20</v>
      </c>
      <c r="M1054" s="291"/>
      <c r="N1054" s="292"/>
      <c r="O1054" s="292"/>
      <c r="P1054" s="293"/>
      <c r="R1054" s="39">
        <v>31</v>
      </c>
      <c r="S1054" s="291"/>
      <c r="T1054" s="292"/>
      <c r="U1054" s="292"/>
      <c r="V1054" s="293"/>
      <c r="X1054" s="39">
        <v>42</v>
      </c>
      <c r="Y1054" s="291"/>
      <c r="Z1054" s="292"/>
      <c r="AA1054" s="292"/>
      <c r="AB1054" s="293"/>
    </row>
    <row r="1055" spans="1:28" s="203" customFormat="1" x14ac:dyDescent="0.2">
      <c r="A1055" s="39">
        <v>10</v>
      </c>
      <c r="B1055" s="291"/>
      <c r="C1055" s="292"/>
      <c r="D1055" s="292"/>
      <c r="E1055" s="293"/>
      <c r="L1055" s="39">
        <v>21</v>
      </c>
      <c r="M1055" s="291"/>
      <c r="N1055" s="292"/>
      <c r="O1055" s="292"/>
      <c r="P1055" s="293"/>
      <c r="R1055" s="39">
        <v>32</v>
      </c>
      <c r="S1055" s="291"/>
      <c r="T1055" s="292"/>
      <c r="U1055" s="292"/>
      <c r="V1055" s="293"/>
      <c r="X1055" s="39">
        <v>43</v>
      </c>
      <c r="Y1055" s="291"/>
      <c r="Z1055" s="292"/>
      <c r="AA1055" s="292"/>
      <c r="AB1055" s="293"/>
    </row>
    <row r="1056" spans="1:28" s="203" customFormat="1" ht="13.5" thickBot="1" x14ac:dyDescent="0.25">
      <c r="A1056" s="39">
        <v>11</v>
      </c>
      <c r="B1056" s="291"/>
      <c r="C1056" s="292"/>
      <c r="D1056" s="292"/>
      <c r="E1056" s="293"/>
      <c r="L1056" s="39">
        <v>22</v>
      </c>
      <c r="M1056" s="291"/>
      <c r="N1056" s="292"/>
      <c r="O1056" s="292"/>
      <c r="P1056" s="293"/>
      <c r="R1056" s="39">
        <v>33</v>
      </c>
      <c r="S1056" s="291"/>
      <c r="T1056" s="292"/>
      <c r="U1056" s="292"/>
      <c r="V1056" s="293"/>
      <c r="X1056" s="40"/>
      <c r="Y1056" s="42" t="s">
        <v>5</v>
      </c>
      <c r="Z1056" s="43"/>
      <c r="AA1056" s="43"/>
      <c r="AB1056" s="315">
        <f>SUM(E1046:E1056)+SUM(P1046:P1056)+SUM(AB1046:AB1055)+SUM(V1046:V1056)</f>
        <v>0</v>
      </c>
    </row>
    <row r="1057" spans="13:13" s="203" customFormat="1" x14ac:dyDescent="0.2">
      <c r="M1057" s="204"/>
    </row>
    <row r="1058" spans="13:13" s="203" customFormat="1" x14ac:dyDescent="0.2">
      <c r="M1058" s="204"/>
    </row>
    <row r="1059" spans="13:13" s="203" customFormat="1" x14ac:dyDescent="0.2">
      <c r="M1059" s="204"/>
    </row>
    <row r="1060" spans="13:13" s="203" customFormat="1" x14ac:dyDescent="0.2">
      <c r="M1060" s="204"/>
    </row>
    <row r="1061" spans="13:13" s="203" customFormat="1" x14ac:dyDescent="0.2">
      <c r="M1061" s="204"/>
    </row>
    <row r="1062" spans="13:13" s="203" customFormat="1" x14ac:dyDescent="0.2">
      <c r="M1062" s="204"/>
    </row>
    <row r="1063" spans="13:13" s="203" customFormat="1" x14ac:dyDescent="0.2">
      <c r="M1063" s="204"/>
    </row>
    <row r="1064" spans="13:13" s="203" customFormat="1" x14ac:dyDescent="0.2">
      <c r="M1064" s="204"/>
    </row>
    <row r="1065" spans="13:13" s="203" customFormat="1" x14ac:dyDescent="0.2">
      <c r="M1065" s="204"/>
    </row>
    <row r="1066" spans="13:13" s="203" customFormat="1" x14ac:dyDescent="0.2">
      <c r="M1066" s="204"/>
    </row>
    <row r="1067" spans="13:13" s="203" customFormat="1" x14ac:dyDescent="0.2">
      <c r="M1067" s="204"/>
    </row>
    <row r="1068" spans="13:13" s="203" customFormat="1" x14ac:dyDescent="0.2">
      <c r="M1068" s="204"/>
    </row>
    <row r="1069" spans="13:13" s="203" customFormat="1" x14ac:dyDescent="0.2">
      <c r="M1069" s="204"/>
    </row>
    <row r="1070" spans="13:13" s="203" customFormat="1" x14ac:dyDescent="0.2">
      <c r="M1070" s="204"/>
    </row>
    <row r="1071" spans="13:13" s="203" customFormat="1" x14ac:dyDescent="0.2">
      <c r="M1071" s="204"/>
    </row>
    <row r="1072" spans="13:13" s="203" customFormat="1" x14ac:dyDescent="0.2">
      <c r="M1072" s="204"/>
    </row>
    <row r="1073" spans="13:13" s="203" customFormat="1" x14ac:dyDescent="0.2">
      <c r="M1073" s="204"/>
    </row>
    <row r="1074" spans="13:13" s="203" customFormat="1" x14ac:dyDescent="0.2">
      <c r="M1074" s="204"/>
    </row>
    <row r="1075" spans="13:13" s="203" customFormat="1" x14ac:dyDescent="0.2">
      <c r="M1075" s="204"/>
    </row>
    <row r="1076" spans="13:13" s="203" customFormat="1" x14ac:dyDescent="0.2">
      <c r="M1076" s="204"/>
    </row>
    <row r="1077" spans="13:13" s="203" customFormat="1" x14ac:dyDescent="0.2">
      <c r="M1077" s="204"/>
    </row>
    <row r="1078" spans="13:13" s="203" customFormat="1" x14ac:dyDescent="0.2">
      <c r="M1078" s="204"/>
    </row>
    <row r="1079" spans="13:13" s="203" customFormat="1" x14ac:dyDescent="0.2">
      <c r="M1079" s="204"/>
    </row>
    <row r="1080" spans="13:13" s="203" customFormat="1" x14ac:dyDescent="0.2">
      <c r="M1080" s="204"/>
    </row>
    <row r="1081" spans="13:13" s="203" customFormat="1" x14ac:dyDescent="0.2">
      <c r="M1081" s="204"/>
    </row>
    <row r="1082" spans="13:13" s="203" customFormat="1" x14ac:dyDescent="0.2">
      <c r="M1082" s="204"/>
    </row>
    <row r="1083" spans="13:13" s="203" customFormat="1" x14ac:dyDescent="0.2">
      <c r="M1083" s="204"/>
    </row>
    <row r="1084" spans="13:13" s="203" customFormat="1" x14ac:dyDescent="0.2">
      <c r="M1084" s="204"/>
    </row>
    <row r="1085" spans="13:13" s="203" customFormat="1" x14ac:dyDescent="0.2">
      <c r="M1085" s="204"/>
    </row>
    <row r="1086" spans="13:13" s="203" customFormat="1" x14ac:dyDescent="0.2">
      <c r="M1086" s="204"/>
    </row>
    <row r="1087" spans="13:13" s="203" customFormat="1" x14ac:dyDescent="0.2">
      <c r="M1087" s="204"/>
    </row>
    <row r="1088" spans="13:13" s="203" customFormat="1" x14ac:dyDescent="0.2">
      <c r="M1088" s="204"/>
    </row>
    <row r="1089" spans="13:13" s="203" customFormat="1" x14ac:dyDescent="0.2">
      <c r="M1089" s="204"/>
    </row>
    <row r="1090" spans="13:13" s="203" customFormat="1" x14ac:dyDescent="0.2">
      <c r="M1090" s="204"/>
    </row>
    <row r="1091" spans="13:13" s="203" customFormat="1" x14ac:dyDescent="0.2">
      <c r="M1091" s="204"/>
    </row>
    <row r="1092" spans="13:13" s="203" customFormat="1" x14ac:dyDescent="0.2">
      <c r="M1092" s="204"/>
    </row>
    <row r="1093" spans="13:13" s="203" customFormat="1" x14ac:dyDescent="0.2">
      <c r="M1093" s="204"/>
    </row>
    <row r="1094" spans="13:13" s="203" customFormat="1" x14ac:dyDescent="0.2">
      <c r="M1094" s="204"/>
    </row>
    <row r="1095" spans="13:13" s="203" customFormat="1" x14ac:dyDescent="0.2">
      <c r="M1095" s="204"/>
    </row>
    <row r="1096" spans="13:13" s="203" customFormat="1" x14ac:dyDescent="0.2">
      <c r="M1096" s="204"/>
    </row>
    <row r="1097" spans="13:13" s="203" customFormat="1" x14ac:dyDescent="0.2">
      <c r="M1097" s="204"/>
    </row>
    <row r="1098" spans="13:13" s="203" customFormat="1" x14ac:dyDescent="0.2">
      <c r="M1098" s="204"/>
    </row>
    <row r="1099" spans="13:13" s="203" customFormat="1" x14ac:dyDescent="0.2">
      <c r="M1099" s="204"/>
    </row>
    <row r="1100" spans="13:13" s="203" customFormat="1" x14ac:dyDescent="0.2">
      <c r="M1100" s="204"/>
    </row>
    <row r="1101" spans="13:13" s="203" customFormat="1" x14ac:dyDescent="0.2">
      <c r="M1101" s="204"/>
    </row>
    <row r="1102" spans="13:13" s="203" customFormat="1" x14ac:dyDescent="0.2">
      <c r="M1102" s="204"/>
    </row>
    <row r="1103" spans="13:13" s="203" customFormat="1" x14ac:dyDescent="0.2">
      <c r="M1103" s="204"/>
    </row>
    <row r="1104" spans="13:13" s="203" customFormat="1" x14ac:dyDescent="0.2">
      <c r="M1104" s="204"/>
    </row>
    <row r="1105" spans="13:13" s="203" customFormat="1" x14ac:dyDescent="0.2">
      <c r="M1105" s="204"/>
    </row>
    <row r="1106" spans="13:13" s="203" customFormat="1" x14ac:dyDescent="0.2">
      <c r="M1106" s="204"/>
    </row>
    <row r="1107" spans="13:13" s="203" customFormat="1" x14ac:dyDescent="0.2">
      <c r="M1107" s="204"/>
    </row>
    <row r="1108" spans="13:13" s="203" customFormat="1" x14ac:dyDescent="0.2">
      <c r="M1108" s="204"/>
    </row>
    <row r="1109" spans="13:13" s="203" customFormat="1" x14ac:dyDescent="0.2">
      <c r="M1109" s="204"/>
    </row>
    <row r="1110" spans="13:13" s="203" customFormat="1" x14ac:dyDescent="0.2">
      <c r="M1110" s="204"/>
    </row>
    <row r="1111" spans="13:13" s="203" customFormat="1" x14ac:dyDescent="0.2">
      <c r="M1111" s="204"/>
    </row>
    <row r="1112" spans="13:13" s="203" customFormat="1" x14ac:dyDescent="0.2">
      <c r="M1112" s="204"/>
    </row>
    <row r="1113" spans="13:13" s="203" customFormat="1" x14ac:dyDescent="0.2">
      <c r="M1113" s="204"/>
    </row>
    <row r="1114" spans="13:13" s="203" customFormat="1" x14ac:dyDescent="0.2">
      <c r="M1114" s="204"/>
    </row>
    <row r="1115" spans="13:13" s="203" customFormat="1" x14ac:dyDescent="0.2">
      <c r="M1115" s="204"/>
    </row>
    <row r="1116" spans="13:13" s="203" customFormat="1" x14ac:dyDescent="0.2">
      <c r="M1116" s="204"/>
    </row>
    <row r="1117" spans="13:13" s="203" customFormat="1" x14ac:dyDescent="0.2">
      <c r="M1117" s="204"/>
    </row>
    <row r="1118" spans="13:13" s="203" customFormat="1" x14ac:dyDescent="0.2">
      <c r="M1118" s="204"/>
    </row>
    <row r="1119" spans="13:13" s="203" customFormat="1" x14ac:dyDescent="0.2">
      <c r="M1119" s="204"/>
    </row>
    <row r="1120" spans="13:13" s="203" customFormat="1" x14ac:dyDescent="0.2">
      <c r="M1120" s="204"/>
    </row>
    <row r="1121" spans="13:13" s="203" customFormat="1" x14ac:dyDescent="0.2">
      <c r="M1121" s="204"/>
    </row>
    <row r="1122" spans="13:13" s="203" customFormat="1" x14ac:dyDescent="0.2">
      <c r="M1122" s="204"/>
    </row>
    <row r="1123" spans="13:13" s="203" customFormat="1" x14ac:dyDescent="0.2">
      <c r="M1123" s="204"/>
    </row>
    <row r="1124" spans="13:13" s="203" customFormat="1" x14ac:dyDescent="0.2">
      <c r="M1124" s="204"/>
    </row>
    <row r="1125" spans="13:13" s="203" customFormat="1" x14ac:dyDescent="0.2">
      <c r="M1125" s="204"/>
    </row>
    <row r="1126" spans="13:13" s="203" customFormat="1" x14ac:dyDescent="0.2">
      <c r="M1126" s="204"/>
    </row>
    <row r="1127" spans="13:13" s="203" customFormat="1" x14ac:dyDescent="0.2">
      <c r="M1127" s="204"/>
    </row>
    <row r="1128" spans="13:13" s="203" customFormat="1" x14ac:dyDescent="0.2">
      <c r="M1128" s="204"/>
    </row>
    <row r="1129" spans="13:13" s="203" customFormat="1" x14ac:dyDescent="0.2">
      <c r="M1129" s="204"/>
    </row>
    <row r="1130" spans="13:13" s="203" customFormat="1" x14ac:dyDescent="0.2">
      <c r="M1130" s="204"/>
    </row>
    <row r="1131" spans="13:13" s="203" customFormat="1" x14ac:dyDescent="0.2">
      <c r="M1131" s="204"/>
    </row>
    <row r="1132" spans="13:13" s="203" customFormat="1" x14ac:dyDescent="0.2">
      <c r="M1132" s="204"/>
    </row>
    <row r="1133" spans="13:13" s="203" customFormat="1" x14ac:dyDescent="0.2">
      <c r="M1133" s="204"/>
    </row>
    <row r="1134" spans="13:13" s="203" customFormat="1" x14ac:dyDescent="0.2">
      <c r="M1134" s="204"/>
    </row>
    <row r="1135" spans="13:13" s="203" customFormat="1" x14ac:dyDescent="0.2">
      <c r="M1135" s="204"/>
    </row>
    <row r="1136" spans="13:13" s="203" customFormat="1" x14ac:dyDescent="0.2">
      <c r="M1136" s="204"/>
    </row>
    <row r="1137" spans="13:13" s="203" customFormat="1" x14ac:dyDescent="0.2">
      <c r="M1137" s="204"/>
    </row>
    <row r="1138" spans="13:13" s="203" customFormat="1" x14ac:dyDescent="0.2">
      <c r="M1138" s="204"/>
    </row>
    <row r="1139" spans="13:13" s="203" customFormat="1" x14ac:dyDescent="0.2">
      <c r="M1139" s="204"/>
    </row>
    <row r="1140" spans="13:13" s="203" customFormat="1" x14ac:dyDescent="0.2">
      <c r="M1140" s="204"/>
    </row>
    <row r="1141" spans="13:13" s="203" customFormat="1" x14ac:dyDescent="0.2">
      <c r="M1141" s="204"/>
    </row>
    <row r="1142" spans="13:13" s="203" customFormat="1" x14ac:dyDescent="0.2">
      <c r="M1142" s="204"/>
    </row>
    <row r="1143" spans="13:13" s="203" customFormat="1" x14ac:dyDescent="0.2">
      <c r="M1143" s="204"/>
    </row>
    <row r="1144" spans="13:13" s="203" customFormat="1" x14ac:dyDescent="0.2">
      <c r="M1144" s="204"/>
    </row>
    <row r="1145" spans="13:13" s="203" customFormat="1" x14ac:dyDescent="0.2">
      <c r="M1145" s="204"/>
    </row>
    <row r="1146" spans="13:13" s="203" customFormat="1" x14ac:dyDescent="0.2">
      <c r="M1146" s="204"/>
    </row>
    <row r="1147" spans="13:13" s="203" customFormat="1" x14ac:dyDescent="0.2">
      <c r="M1147" s="204"/>
    </row>
    <row r="1148" spans="13:13" s="203" customFormat="1" x14ac:dyDescent="0.2">
      <c r="M1148" s="204"/>
    </row>
    <row r="1149" spans="13:13" s="203" customFormat="1" x14ac:dyDescent="0.2">
      <c r="M1149" s="204"/>
    </row>
    <row r="1150" spans="13:13" s="203" customFormat="1" x14ac:dyDescent="0.2">
      <c r="M1150" s="204"/>
    </row>
    <row r="1151" spans="13:13" s="203" customFormat="1" x14ac:dyDescent="0.2">
      <c r="M1151" s="204"/>
    </row>
    <row r="1152" spans="13:13" s="203" customFormat="1" x14ac:dyDescent="0.2">
      <c r="M1152" s="204"/>
    </row>
    <row r="1153" spans="13:13" s="203" customFormat="1" x14ac:dyDescent="0.2">
      <c r="M1153" s="204"/>
    </row>
    <row r="1154" spans="13:13" s="203" customFormat="1" x14ac:dyDescent="0.2">
      <c r="M1154" s="204"/>
    </row>
    <row r="1155" spans="13:13" s="203" customFormat="1" x14ac:dyDescent="0.2">
      <c r="M1155" s="204"/>
    </row>
    <row r="1156" spans="13:13" s="203" customFormat="1" x14ac:dyDescent="0.2">
      <c r="M1156" s="204"/>
    </row>
    <row r="1157" spans="13:13" s="203" customFormat="1" x14ac:dyDescent="0.2">
      <c r="M1157" s="204"/>
    </row>
    <row r="1158" spans="13:13" s="203" customFormat="1" x14ac:dyDescent="0.2">
      <c r="M1158" s="204"/>
    </row>
    <row r="1159" spans="13:13" s="203" customFormat="1" x14ac:dyDescent="0.2">
      <c r="M1159" s="204"/>
    </row>
    <row r="1160" spans="13:13" s="203" customFormat="1" x14ac:dyDescent="0.2">
      <c r="M1160" s="204"/>
    </row>
    <row r="1161" spans="13:13" s="203" customFormat="1" x14ac:dyDescent="0.2">
      <c r="M1161" s="204"/>
    </row>
    <row r="1162" spans="13:13" s="203" customFormat="1" x14ac:dyDescent="0.2">
      <c r="M1162" s="204"/>
    </row>
    <row r="1163" spans="13:13" s="203" customFormat="1" x14ac:dyDescent="0.2">
      <c r="M1163" s="204"/>
    </row>
    <row r="1164" spans="13:13" s="203" customFormat="1" x14ac:dyDescent="0.2">
      <c r="M1164" s="204"/>
    </row>
    <row r="1165" spans="13:13" s="203" customFormat="1" x14ac:dyDescent="0.2">
      <c r="M1165" s="204"/>
    </row>
    <row r="1166" spans="13:13" s="203" customFormat="1" x14ac:dyDescent="0.2">
      <c r="M1166" s="204"/>
    </row>
    <row r="1167" spans="13:13" s="203" customFormat="1" x14ac:dyDescent="0.2">
      <c r="M1167" s="204"/>
    </row>
    <row r="1168" spans="13:13" s="203" customFormat="1" x14ac:dyDescent="0.2">
      <c r="M1168" s="204"/>
    </row>
    <row r="1169" spans="13:13" s="203" customFormat="1" x14ac:dyDescent="0.2">
      <c r="M1169" s="204"/>
    </row>
    <row r="1170" spans="13:13" s="203" customFormat="1" x14ac:dyDescent="0.2">
      <c r="M1170" s="204"/>
    </row>
    <row r="1171" spans="13:13" s="203" customFormat="1" x14ac:dyDescent="0.2">
      <c r="M1171" s="204"/>
    </row>
    <row r="1172" spans="13:13" s="203" customFormat="1" x14ac:dyDescent="0.2">
      <c r="M1172" s="204"/>
    </row>
    <row r="1173" spans="13:13" s="203" customFormat="1" x14ac:dyDescent="0.2">
      <c r="M1173" s="204"/>
    </row>
    <row r="1174" spans="13:13" s="203" customFormat="1" x14ac:dyDescent="0.2">
      <c r="M1174" s="204"/>
    </row>
    <row r="1175" spans="13:13" s="203" customFormat="1" x14ac:dyDescent="0.2">
      <c r="M1175" s="204"/>
    </row>
    <row r="1176" spans="13:13" s="203" customFormat="1" x14ac:dyDescent="0.2">
      <c r="M1176" s="204"/>
    </row>
    <row r="1177" spans="13:13" s="203" customFormat="1" x14ac:dyDescent="0.2">
      <c r="M1177" s="204"/>
    </row>
    <row r="1178" spans="13:13" s="203" customFormat="1" x14ac:dyDescent="0.2">
      <c r="M1178" s="204"/>
    </row>
    <row r="1179" spans="13:13" s="203" customFormat="1" x14ac:dyDescent="0.2">
      <c r="M1179" s="204"/>
    </row>
    <row r="1180" spans="13:13" s="203" customFormat="1" x14ac:dyDescent="0.2">
      <c r="M1180" s="204"/>
    </row>
    <row r="1181" spans="13:13" s="203" customFormat="1" x14ac:dyDescent="0.2">
      <c r="M1181" s="204"/>
    </row>
    <row r="1182" spans="13:13" s="203" customFormat="1" x14ac:dyDescent="0.2">
      <c r="M1182" s="204"/>
    </row>
    <row r="1183" spans="13:13" s="203" customFormat="1" x14ac:dyDescent="0.2">
      <c r="M1183" s="204"/>
    </row>
    <row r="1184" spans="13:13" s="203" customFormat="1" x14ac:dyDescent="0.2">
      <c r="M1184" s="204"/>
    </row>
    <row r="1185" spans="13:13" s="203" customFormat="1" x14ac:dyDescent="0.2">
      <c r="M1185" s="204"/>
    </row>
    <row r="1186" spans="13:13" s="203" customFormat="1" x14ac:dyDescent="0.2">
      <c r="M1186" s="204"/>
    </row>
    <row r="1187" spans="13:13" s="203" customFormat="1" x14ac:dyDescent="0.2">
      <c r="M1187" s="204"/>
    </row>
    <row r="1188" spans="13:13" s="203" customFormat="1" x14ac:dyDescent="0.2">
      <c r="M1188" s="204"/>
    </row>
    <row r="1189" spans="13:13" s="203" customFormat="1" x14ac:dyDescent="0.2">
      <c r="M1189" s="204"/>
    </row>
    <row r="1190" spans="13:13" s="203" customFormat="1" x14ac:dyDescent="0.2">
      <c r="M1190" s="204"/>
    </row>
    <row r="1191" spans="13:13" s="203" customFormat="1" x14ac:dyDescent="0.2">
      <c r="M1191" s="204"/>
    </row>
    <row r="1192" spans="13:13" s="203" customFormat="1" x14ac:dyDescent="0.2">
      <c r="M1192" s="204"/>
    </row>
    <row r="1193" spans="13:13" s="203" customFormat="1" x14ac:dyDescent="0.2">
      <c r="M1193" s="204"/>
    </row>
    <row r="1194" spans="13:13" s="203" customFormat="1" x14ac:dyDescent="0.2">
      <c r="M1194" s="204"/>
    </row>
    <row r="1195" spans="13:13" s="203" customFormat="1" x14ac:dyDescent="0.2">
      <c r="M1195" s="204"/>
    </row>
    <row r="1196" spans="13:13" s="203" customFormat="1" x14ac:dyDescent="0.2">
      <c r="M1196" s="204"/>
    </row>
    <row r="1197" spans="13:13" s="203" customFormat="1" x14ac:dyDescent="0.2">
      <c r="M1197" s="204"/>
    </row>
    <row r="1198" spans="13:13" s="203" customFormat="1" x14ac:dyDescent="0.2">
      <c r="M1198" s="204"/>
    </row>
    <row r="1199" spans="13:13" s="203" customFormat="1" x14ac:dyDescent="0.2">
      <c r="M1199" s="204"/>
    </row>
    <row r="1200" spans="13:13" s="203" customFormat="1" x14ac:dyDescent="0.2">
      <c r="M1200" s="204"/>
    </row>
    <row r="1201" spans="13:13" s="203" customFormat="1" x14ac:dyDescent="0.2">
      <c r="M1201" s="204"/>
    </row>
    <row r="1202" spans="13:13" s="203" customFormat="1" x14ac:dyDescent="0.2">
      <c r="M1202" s="204"/>
    </row>
    <row r="1203" spans="13:13" s="203" customFormat="1" x14ac:dyDescent="0.2">
      <c r="M1203" s="204"/>
    </row>
    <row r="1204" spans="13:13" s="203" customFormat="1" x14ac:dyDescent="0.2">
      <c r="M1204" s="204"/>
    </row>
    <row r="1205" spans="13:13" s="203" customFormat="1" x14ac:dyDescent="0.2">
      <c r="M1205" s="204"/>
    </row>
    <row r="1206" spans="13:13" s="203" customFormat="1" x14ac:dyDescent="0.2">
      <c r="M1206" s="204"/>
    </row>
    <row r="1207" spans="13:13" s="203" customFormat="1" x14ac:dyDescent="0.2">
      <c r="M1207" s="204"/>
    </row>
    <row r="1208" spans="13:13" s="203" customFormat="1" x14ac:dyDescent="0.2">
      <c r="M1208" s="204"/>
    </row>
    <row r="1209" spans="13:13" s="203" customFormat="1" x14ac:dyDescent="0.2">
      <c r="M1209" s="204"/>
    </row>
    <row r="1210" spans="13:13" s="203" customFormat="1" x14ac:dyDescent="0.2">
      <c r="M1210" s="204"/>
    </row>
    <row r="1211" spans="13:13" s="203" customFormat="1" x14ac:dyDescent="0.2">
      <c r="M1211" s="204"/>
    </row>
    <row r="1212" spans="13:13" s="203" customFormat="1" x14ac:dyDescent="0.2">
      <c r="M1212" s="204"/>
    </row>
    <row r="1213" spans="13:13" s="203" customFormat="1" x14ac:dyDescent="0.2">
      <c r="M1213" s="204"/>
    </row>
    <row r="1214" spans="13:13" s="203" customFormat="1" x14ac:dyDescent="0.2">
      <c r="M1214" s="204"/>
    </row>
    <row r="1215" spans="13:13" s="203" customFormat="1" x14ac:dyDescent="0.2">
      <c r="M1215" s="204"/>
    </row>
    <row r="1216" spans="13:13" s="203" customFormat="1" x14ac:dyDescent="0.2">
      <c r="M1216" s="204"/>
    </row>
    <row r="1217" spans="13:13" s="203" customFormat="1" x14ac:dyDescent="0.2">
      <c r="M1217" s="204"/>
    </row>
    <row r="1218" spans="13:13" s="203" customFormat="1" x14ac:dyDescent="0.2">
      <c r="M1218" s="204"/>
    </row>
    <row r="1219" spans="13:13" s="203" customFormat="1" x14ac:dyDescent="0.2">
      <c r="M1219" s="204"/>
    </row>
    <row r="1220" spans="13:13" s="203" customFormat="1" x14ac:dyDescent="0.2">
      <c r="M1220" s="204"/>
    </row>
    <row r="1221" spans="13:13" s="203" customFormat="1" x14ac:dyDescent="0.2">
      <c r="M1221" s="204"/>
    </row>
    <row r="1222" spans="13:13" s="203" customFormat="1" x14ac:dyDescent="0.2">
      <c r="M1222" s="204"/>
    </row>
    <row r="1223" spans="13:13" s="203" customFormat="1" x14ac:dyDescent="0.2">
      <c r="M1223" s="204"/>
    </row>
    <row r="1224" spans="13:13" s="203" customFormat="1" x14ac:dyDescent="0.2">
      <c r="M1224" s="204"/>
    </row>
    <row r="1225" spans="13:13" s="203" customFormat="1" x14ac:dyDescent="0.2">
      <c r="M1225" s="204"/>
    </row>
    <row r="1226" spans="13:13" s="203" customFormat="1" x14ac:dyDescent="0.2">
      <c r="M1226" s="204"/>
    </row>
    <row r="1227" spans="13:13" s="203" customFormat="1" x14ac:dyDescent="0.2">
      <c r="M1227" s="204"/>
    </row>
    <row r="1228" spans="13:13" s="203" customFormat="1" x14ac:dyDescent="0.2">
      <c r="M1228" s="204"/>
    </row>
    <row r="1229" spans="13:13" s="203" customFormat="1" x14ac:dyDescent="0.2">
      <c r="M1229" s="204"/>
    </row>
    <row r="1230" spans="13:13" s="203" customFormat="1" x14ac:dyDescent="0.2">
      <c r="M1230" s="204"/>
    </row>
    <row r="1231" spans="13:13" s="203" customFormat="1" x14ac:dyDescent="0.2">
      <c r="M1231" s="204"/>
    </row>
    <row r="1232" spans="13:13" s="203" customFormat="1" x14ac:dyDescent="0.2">
      <c r="M1232" s="204"/>
    </row>
    <row r="1233" spans="13:13" s="203" customFormat="1" x14ac:dyDescent="0.2">
      <c r="M1233" s="204"/>
    </row>
    <row r="1234" spans="13:13" s="203" customFormat="1" x14ac:dyDescent="0.2">
      <c r="M1234" s="204"/>
    </row>
    <row r="1235" spans="13:13" s="203" customFormat="1" x14ac:dyDescent="0.2">
      <c r="M1235" s="204"/>
    </row>
    <row r="1236" spans="13:13" s="203" customFormat="1" x14ac:dyDescent="0.2">
      <c r="M1236" s="204"/>
    </row>
    <row r="1237" spans="13:13" s="203" customFormat="1" x14ac:dyDescent="0.2">
      <c r="M1237" s="204"/>
    </row>
    <row r="1238" spans="13:13" s="203" customFormat="1" x14ac:dyDescent="0.2">
      <c r="M1238" s="204"/>
    </row>
    <row r="1239" spans="13:13" s="203" customFormat="1" x14ac:dyDescent="0.2">
      <c r="M1239" s="204"/>
    </row>
    <row r="1240" spans="13:13" s="203" customFormat="1" x14ac:dyDescent="0.2">
      <c r="M1240" s="204"/>
    </row>
    <row r="1241" spans="13:13" s="203" customFormat="1" x14ac:dyDescent="0.2">
      <c r="M1241" s="204"/>
    </row>
    <row r="1242" spans="13:13" s="203" customFormat="1" x14ac:dyDescent="0.2">
      <c r="M1242" s="204"/>
    </row>
    <row r="1243" spans="13:13" s="203" customFormat="1" x14ac:dyDescent="0.2">
      <c r="M1243" s="204"/>
    </row>
    <row r="1244" spans="13:13" s="203" customFormat="1" x14ac:dyDescent="0.2">
      <c r="M1244" s="204"/>
    </row>
    <row r="1245" spans="13:13" s="203" customFormat="1" x14ac:dyDescent="0.2">
      <c r="M1245" s="204"/>
    </row>
    <row r="1246" spans="13:13" s="203" customFormat="1" x14ac:dyDescent="0.2">
      <c r="M1246" s="204"/>
    </row>
    <row r="1247" spans="13:13" s="203" customFormat="1" x14ac:dyDescent="0.2">
      <c r="M1247" s="204"/>
    </row>
    <row r="1248" spans="13:13" s="203" customFormat="1" x14ac:dyDescent="0.2">
      <c r="M1248" s="204"/>
    </row>
    <row r="1249" spans="13:13" s="203" customFormat="1" x14ac:dyDescent="0.2">
      <c r="M1249" s="204"/>
    </row>
    <row r="1250" spans="13:13" s="203" customFormat="1" x14ac:dyDescent="0.2">
      <c r="M1250" s="204"/>
    </row>
    <row r="1251" spans="13:13" s="203" customFormat="1" x14ac:dyDescent="0.2">
      <c r="M1251" s="204"/>
    </row>
    <row r="1252" spans="13:13" s="203" customFormat="1" x14ac:dyDescent="0.2">
      <c r="M1252" s="204"/>
    </row>
    <row r="1253" spans="13:13" s="203" customFormat="1" x14ac:dyDescent="0.2">
      <c r="M1253" s="204"/>
    </row>
    <row r="1254" spans="13:13" s="203" customFormat="1" x14ac:dyDescent="0.2">
      <c r="M1254" s="204"/>
    </row>
    <row r="1255" spans="13:13" s="203" customFormat="1" x14ac:dyDescent="0.2">
      <c r="M1255" s="204"/>
    </row>
    <row r="1256" spans="13:13" s="203" customFormat="1" x14ac:dyDescent="0.2">
      <c r="M1256" s="204"/>
    </row>
    <row r="1257" spans="13:13" s="203" customFormat="1" x14ac:dyDescent="0.2">
      <c r="M1257" s="204"/>
    </row>
    <row r="1258" spans="13:13" s="203" customFormat="1" x14ac:dyDescent="0.2">
      <c r="M1258" s="204"/>
    </row>
    <row r="1259" spans="13:13" s="203" customFormat="1" x14ac:dyDescent="0.2">
      <c r="M1259" s="204"/>
    </row>
    <row r="1260" spans="13:13" s="203" customFormat="1" x14ac:dyDescent="0.2">
      <c r="M1260" s="204"/>
    </row>
    <row r="1261" spans="13:13" s="203" customFormat="1" x14ac:dyDescent="0.2">
      <c r="M1261" s="204"/>
    </row>
    <row r="1262" spans="13:13" s="203" customFormat="1" x14ac:dyDescent="0.2">
      <c r="M1262" s="204"/>
    </row>
    <row r="1263" spans="13:13" s="203" customFormat="1" x14ac:dyDescent="0.2">
      <c r="M1263" s="204"/>
    </row>
    <row r="1264" spans="13:13" s="203" customFormat="1" x14ac:dyDescent="0.2">
      <c r="M1264" s="204"/>
    </row>
    <row r="1265" spans="13:13" s="203" customFormat="1" x14ac:dyDescent="0.2">
      <c r="M1265" s="204"/>
    </row>
    <row r="1266" spans="13:13" s="203" customFormat="1" x14ac:dyDescent="0.2">
      <c r="M1266" s="204"/>
    </row>
    <row r="1267" spans="13:13" s="203" customFormat="1" x14ac:dyDescent="0.2">
      <c r="M1267" s="204"/>
    </row>
    <row r="1268" spans="13:13" s="203" customFormat="1" x14ac:dyDescent="0.2">
      <c r="M1268" s="204"/>
    </row>
    <row r="1269" spans="13:13" s="203" customFormat="1" x14ac:dyDescent="0.2">
      <c r="M1269" s="204"/>
    </row>
    <row r="1270" spans="13:13" s="203" customFormat="1" x14ac:dyDescent="0.2">
      <c r="M1270" s="204"/>
    </row>
    <row r="1271" spans="13:13" s="203" customFormat="1" x14ac:dyDescent="0.2">
      <c r="M1271" s="204"/>
    </row>
    <row r="1272" spans="13:13" s="203" customFormat="1" x14ac:dyDescent="0.2">
      <c r="M1272" s="204"/>
    </row>
    <row r="1273" spans="13:13" s="203" customFormat="1" x14ac:dyDescent="0.2">
      <c r="M1273" s="204"/>
    </row>
  </sheetData>
  <sheetProtection password="CA7E" sheet="1" objects="1" scenarios="1"/>
  <protectedRanges>
    <protectedRange sqref="AB1046:AB1055 B1046:E1056 Y846:Y855 S1046:V1056 B846:E856 Y1046:Y1055 S846:V856 AB846:AB855 Z846:AA856 Z1046:AA1056 M1046:P1056 M846:P856" name="חומרים40"/>
    <protectedRange sqref="AB1026:AB1035 B1026:E1036 Y826:Y835 S1026:V1036 B826:E836 Y1026:Y1035 S826:V836 AB826:AB835 Z826:AA836 Z1026:AA1036 M1026:P1036 M826:P836" name="חומרים39"/>
    <protectedRange sqref="AB1006:AB1015 B1006:E1016 Y806:Y815 S1006:V1016 B806:E816 Y1006:Y1015 S806:V816 AB806:AB815 Z806:AA816 Z1006:AA1016 M1006:P1016 M806:P816" name="חומרים38"/>
    <protectedRange sqref="AB986:AB995 B986:E996 Y786:Y795 S986:V996 B786:E796 Y986:Y995 S786:V796 AB786:AB795 Z786:AA796 Z986:AA996 M986:P996 M786:P796" name="חומרים37"/>
    <protectedRange sqref="AB966:AB975 B966:E976 Y766:Y775 S966:V976 B766:E776 Y966:Y975 S766:V776 AB766:AB775 Z766:AA776 Z966:AA976 M966:P976 M766:P776" name="חומרים36"/>
    <protectedRange sqref="AB946:AB955 B946:E956 Y746:Y755 S946:V956 B746:E756 Y946:Y955 S746:V756 AB746:AB755 Z746:AA756 Z946:AA956 M946:P956 M746:P756" name="חומרים35"/>
    <protectedRange sqref="AB926:AB935 B926:E936 Y726:Y735 S926:V936 B726:E736 Y926:Y935 S726:V736 AB726:AB735 Z726:AA736 Z926:AA936 M926:P936 M726:P736" name="חומרים34"/>
    <protectedRange sqref="AB906:AB915 B906:E916 Y706:Y715 S906:V916 B706:E716 Y906:Y915 S706:V716 AB706:AB715 Z706:AA716 Z906:AA916 M906:P916 M706:P716" name="חומרים33"/>
    <protectedRange sqref="AB886:AB895 B886:E896 Y686:Y695 S886:V896 B686:E696 Y886:Y895 S686:V696 AB686:AB695 Z686:AA696 Z886:AA896 M886:P896 M686:P696" name="חומרים32"/>
    <protectedRange sqref="AB866:AB875 B866:E876 Y666:Y675 S866:V876 B666:E676 Y866:Y875 S666:V676 AB666:AB675 Z666:AA676 Z866:AA876 M866:P876 M666:P676" name="חומרים31"/>
    <protectedRange sqref="B646:E656 Y646:Y655 S646:V656 AB646:AB655 Z646:AA656 M646:P656" name="חומרים30"/>
    <protectedRange sqref="B626:E636 Y626:Y635 S626:V636 AB626:AB635 Z626:AA636 M626:P636" name="חומרים29"/>
    <protectedRange sqref="B606:E616 Y606:Y615 S606:V616 AB606:AB615 Z606:AA616 M606:P616" name="חומרים28"/>
    <protectedRange sqref="B586:E596 Y586:Y595 S586:V596 AB586:AB595 Z586:AA596 M586:P596" name="חומרים27"/>
    <protectedRange sqref="B566:E576 Y566:Y575 S566:V576 AB566:AB575 Z566:AA576 M566:P576" name="חומרים26"/>
    <protectedRange sqref="S126:V136 Y126:Y135 B126:E136 AB126:AB135 Z126:AA136 M126:P136" name="חומרים4"/>
    <protectedRange sqref="B546:E556 Y546:Y555 S546:V556 AB546:AB555 Z546:AA556 M546:P556" name="חומרים25"/>
    <protectedRange sqref="B526:E536 Y526:Y535 S526:V536 AB526:AB535 Z526:AA536 M526:P536" name="חומרים24"/>
    <protectedRange sqref="B506:E516 Y506:Y515 S506:V516 AB506:AB515 Z506:AA516 M506:P516" name="חומרים23"/>
    <protectedRange sqref="B486:E496 Y486:Y495 S486:V496 AB486:AB495 Z486:AA496 M486:P496" name="חומרים22"/>
    <protectedRange sqref="B466:E476 Y466:Y475 S466:V476 AB466:AB475 Z466:AA476 M466:P476" name="חומרים21"/>
    <protectedRange sqref="B446:E456 Y446:Y455 S446:V456 AB446:AB455 Z446:AA456 M446:P456" name="חומרים20"/>
    <protectedRange sqref="B426:E436 Y426:Y435 S426:V436 AB426:AB435 Z426:AA436 M426:P436" name="חומרים19"/>
    <protectedRange sqref="B406:E416 Y406:Y415 S406:V416 AB406:AB415 Z406:AA416 M406:P416" name="חומרים18"/>
    <protectedRange sqref="B386:E396 Y386:Y395 S386:V396 AB386:AB395 Z386:AA396 M386:P396" name="חומרים17"/>
    <protectedRange sqref="B366:E376 Y366:Y375 S366:V376 AB366:AB375 Z366:AA376 M366:P376" name="חומרים16"/>
    <protectedRange sqref="B346:E356 Y346:Y355 S346:V356 AB346:AB355 Z346:AA356 M346:P356" name="חומרים15"/>
    <protectedRange sqref="B326:E336 Y326:Y335 S326:V336 AB326:AB335 Z326:AA336 M326:P336" name="חומרים14"/>
    <protectedRange sqref="B306:E316 Y306:Y315 S306:V316 AB306:AB315 Z306:AA316 M306:P316" name="חומרים13"/>
    <protectedRange sqref="B286:E296 Y286:Y295 S286:V296 AB286:AB295 Z286:AA296 M286:P296" name="חומרים12"/>
    <protectedRange sqref="B266:E276 Y266:Y275 S266:V276 AB266:AB275 Z266:AA276 M266:P276" name="חומרים11"/>
    <protectedRange sqref="B246:E256 Y246:Y255 S246:V256 AB246:AB255 Z246:AA256 M246:P256" name="חומרים10"/>
    <protectedRange sqref="B226:E236 Y226:Y235 S226:V236 AB226:AB235 Z226:AA236 M226:P236" name="חומרים9"/>
    <protectedRange sqref="B206:E216 Y206:Y215 S206:V216 AB206:AB215 Z206:AA216 M206:P216" name="חומרים8"/>
    <protectedRange sqref="C3:D52" name="חומרים0"/>
    <protectedRange sqref="S186:V196 Y186:Y195 B186:E196 AB186:AB195 Z186:AA196 M186:P196" name="חומרים7"/>
    <protectedRange sqref="S146:V156 Y146:Y155 B146:E156 AB146:AB155 Z146:AA156 M146:P156" name="חומרים5"/>
    <protectedRange sqref="S106:V116 Y106:Y115 B106:E116 AB106:AB115 Z106:AA116 M106:P116" name="חומרים3"/>
    <protectedRange sqref="S66:V76 Y66:Y75 B66:E76 AB66:AB75 Z66:AA76 M66:P76" name="חומרים1"/>
    <protectedRange sqref="S86:V96 Y86:Y95 B86:E96 M86:M97 P86:P97 N86:O96 AB86:AB95 Z86:AA96" name="חומרים2"/>
    <protectedRange sqref="S166:V176 Y166:Y175 B166:E176 AB166:AB175 Z166:AA176 M166:P176" name="חומרים6"/>
  </protectedRanges>
  <mergeCells count="601">
    <mergeCell ref="AB344:AB345"/>
    <mergeCell ref="Z364:Z365"/>
    <mergeCell ref="AA364:AA365"/>
    <mergeCell ref="AB364:AB365"/>
    <mergeCell ref="E1004:E1005"/>
    <mergeCell ref="O1004:O1005"/>
    <mergeCell ref="P984:P985"/>
    <mergeCell ref="D944:D945"/>
    <mergeCell ref="D964:D965"/>
    <mergeCell ref="E964:E965"/>
    <mergeCell ref="N964:N965"/>
    <mergeCell ref="O964:O965"/>
    <mergeCell ref="P964:P965"/>
    <mergeCell ref="E944:E945"/>
    <mergeCell ref="N944:N945"/>
    <mergeCell ref="O944:O945"/>
    <mergeCell ref="P944:P945"/>
    <mergeCell ref="E924:E925"/>
    <mergeCell ref="N924:N925"/>
    <mergeCell ref="D864:D865"/>
    <mergeCell ref="O1044:O1045"/>
    <mergeCell ref="P1044:P1045"/>
    <mergeCell ref="N1004:N1005"/>
    <mergeCell ref="O924:O925"/>
    <mergeCell ref="P924:P925"/>
    <mergeCell ref="P1024:P1025"/>
    <mergeCell ref="P1004:P1005"/>
    <mergeCell ref="O984:O985"/>
    <mergeCell ref="D1024:D1025"/>
    <mergeCell ref="E1024:E1025"/>
    <mergeCell ref="N1024:N1025"/>
    <mergeCell ref="O1024:O1025"/>
    <mergeCell ref="AB264:AB265"/>
    <mergeCell ref="AA324:AA325"/>
    <mergeCell ref="AB324:AB325"/>
    <mergeCell ref="AA304:AA305"/>
    <mergeCell ref="AA244:AA245"/>
    <mergeCell ref="AB304:AB305"/>
    <mergeCell ref="AA284:AA285"/>
    <mergeCell ref="AB284:AB285"/>
    <mergeCell ref="D1044:D1045"/>
    <mergeCell ref="Z344:Z345"/>
    <mergeCell ref="T984:T985"/>
    <mergeCell ref="U984:U985"/>
    <mergeCell ref="V984:V985"/>
    <mergeCell ref="D1004:D1005"/>
    <mergeCell ref="T1044:T1045"/>
    <mergeCell ref="U1044:U1045"/>
    <mergeCell ref="V1044:V1045"/>
    <mergeCell ref="V1024:V1025"/>
    <mergeCell ref="D924:D925"/>
    <mergeCell ref="D984:D985"/>
    <mergeCell ref="E984:E985"/>
    <mergeCell ref="N984:N985"/>
    <mergeCell ref="E1044:E1045"/>
    <mergeCell ref="N1044:N1045"/>
    <mergeCell ref="V1004:V1005"/>
    <mergeCell ref="T1024:T1025"/>
    <mergeCell ref="U1024:U1025"/>
    <mergeCell ref="T1004:T1005"/>
    <mergeCell ref="U1004:U1005"/>
    <mergeCell ref="AA344:AA345"/>
    <mergeCell ref="T924:T925"/>
    <mergeCell ref="U924:U925"/>
    <mergeCell ref="V964:V965"/>
    <mergeCell ref="U964:U965"/>
    <mergeCell ref="T964:T965"/>
    <mergeCell ref="V924:V925"/>
    <mergeCell ref="T944:T945"/>
    <mergeCell ref="U944:U945"/>
    <mergeCell ref="V944:V945"/>
    <mergeCell ref="T904:T905"/>
    <mergeCell ref="U904:U905"/>
    <mergeCell ref="V904:V905"/>
    <mergeCell ref="AA144:AA145"/>
    <mergeCell ref="Z144:Z145"/>
    <mergeCell ref="Z184:Z185"/>
    <mergeCell ref="Z324:Z325"/>
    <mergeCell ref="Z264:Z265"/>
    <mergeCell ref="Z284:Z285"/>
    <mergeCell ref="Z304:Z305"/>
    <mergeCell ref="Z224:Z225"/>
    <mergeCell ref="Z244:Z245"/>
    <mergeCell ref="AA184:AA185"/>
    <mergeCell ref="Z204:Z205"/>
    <mergeCell ref="AA204:AA205"/>
    <mergeCell ref="AA224:AA225"/>
    <mergeCell ref="AA264:AA265"/>
    <mergeCell ref="D884:D885"/>
    <mergeCell ref="D904:D905"/>
    <mergeCell ref="E904:E905"/>
    <mergeCell ref="N904:N905"/>
    <mergeCell ref="O904:O905"/>
    <mergeCell ref="P904:P905"/>
    <mergeCell ref="T864:T865"/>
    <mergeCell ref="U864:U865"/>
    <mergeCell ref="V864:V865"/>
    <mergeCell ref="E884:E885"/>
    <mergeCell ref="N884:N885"/>
    <mergeCell ref="O884:O885"/>
    <mergeCell ref="P884:P885"/>
    <mergeCell ref="T884:T885"/>
    <mergeCell ref="U884:U885"/>
    <mergeCell ref="V884:V885"/>
    <mergeCell ref="E864:E865"/>
    <mergeCell ref="N864:N865"/>
    <mergeCell ref="O864:O865"/>
    <mergeCell ref="P864:P865"/>
    <mergeCell ref="E824:E825"/>
    <mergeCell ref="N824:N825"/>
    <mergeCell ref="D804:D805"/>
    <mergeCell ref="T844:T845"/>
    <mergeCell ref="T804:T805"/>
    <mergeCell ref="N804:N805"/>
    <mergeCell ref="O804:O805"/>
    <mergeCell ref="P804:P805"/>
    <mergeCell ref="D824:D825"/>
    <mergeCell ref="D844:D845"/>
    <mergeCell ref="O824:O825"/>
    <mergeCell ref="P824:P825"/>
    <mergeCell ref="AB144:AB145"/>
    <mergeCell ref="Z164:Z165"/>
    <mergeCell ref="V824:V825"/>
    <mergeCell ref="E804:E805"/>
    <mergeCell ref="U844:U845"/>
    <mergeCell ref="V844:V845"/>
    <mergeCell ref="E844:E845"/>
    <mergeCell ref="N844:N845"/>
    <mergeCell ref="O844:O845"/>
    <mergeCell ref="P844:P845"/>
    <mergeCell ref="U724:U725"/>
    <mergeCell ref="V724:V725"/>
    <mergeCell ref="T824:T825"/>
    <mergeCell ref="U824:U825"/>
    <mergeCell ref="E584:E585"/>
    <mergeCell ref="N584:N585"/>
    <mergeCell ref="O664:O665"/>
    <mergeCell ref="T664:T665"/>
    <mergeCell ref="U664:U665"/>
    <mergeCell ref="T604:T605"/>
    <mergeCell ref="U604:U605"/>
    <mergeCell ref="V644:V645"/>
    <mergeCell ref="P604:P605"/>
    <mergeCell ref="V604:V605"/>
    <mergeCell ref="U804:U805"/>
    <mergeCell ref="V804:V805"/>
    <mergeCell ref="T684:T685"/>
    <mergeCell ref="O624:O625"/>
    <mergeCell ref="AA164:AA165"/>
    <mergeCell ref="AB164:AB165"/>
    <mergeCell ref="T784:T785"/>
    <mergeCell ref="U784:U785"/>
    <mergeCell ref="V784:V785"/>
    <mergeCell ref="T764:T765"/>
    <mergeCell ref="T704:T705"/>
    <mergeCell ref="U684:U685"/>
    <mergeCell ref="U764:U765"/>
    <mergeCell ref="V704:V705"/>
    <mergeCell ref="U704:U705"/>
    <mergeCell ref="V764:V765"/>
    <mergeCell ref="U744:U745"/>
    <mergeCell ref="T644:T645"/>
    <mergeCell ref="U644:U645"/>
    <mergeCell ref="V664:V665"/>
    <mergeCell ref="AB184:AB185"/>
    <mergeCell ref="AB204:AB205"/>
    <mergeCell ref="AB224:AB225"/>
    <mergeCell ref="AB244:AB245"/>
    <mergeCell ref="D684:D685"/>
    <mergeCell ref="E744:E745"/>
    <mergeCell ref="N744:N745"/>
    <mergeCell ref="D744:D745"/>
    <mergeCell ref="V684:V685"/>
    <mergeCell ref="T724:T725"/>
    <mergeCell ref="N84:N85"/>
    <mergeCell ref="O84:O85"/>
    <mergeCell ref="P684:P685"/>
    <mergeCell ref="E684:E685"/>
    <mergeCell ref="N684:N685"/>
    <mergeCell ref="O684:O685"/>
    <mergeCell ref="P664:P665"/>
    <mergeCell ref="P624:P625"/>
    <mergeCell ref="O644:O645"/>
    <mergeCell ref="P644:P645"/>
    <mergeCell ref="P744:P745"/>
    <mergeCell ref="E724:E725"/>
    <mergeCell ref="N724:N725"/>
    <mergeCell ref="O724:O725"/>
    <mergeCell ref="P724:P725"/>
    <mergeCell ref="V744:V745"/>
    <mergeCell ref="D724:D725"/>
    <mergeCell ref="T744:T745"/>
    <mergeCell ref="D764:D765"/>
    <mergeCell ref="D784:D785"/>
    <mergeCell ref="E784:E785"/>
    <mergeCell ref="N784:N785"/>
    <mergeCell ref="O784:O785"/>
    <mergeCell ref="P784:P785"/>
    <mergeCell ref="D704:D705"/>
    <mergeCell ref="E764:E765"/>
    <mergeCell ref="N764:N765"/>
    <mergeCell ref="O764:O765"/>
    <mergeCell ref="P764:P765"/>
    <mergeCell ref="O744:O745"/>
    <mergeCell ref="E704:E705"/>
    <mergeCell ref="N704:N705"/>
    <mergeCell ref="O704:O705"/>
    <mergeCell ref="P704:P705"/>
    <mergeCell ref="D644:D645"/>
    <mergeCell ref="D664:D665"/>
    <mergeCell ref="E624:E625"/>
    <mergeCell ref="E644:E645"/>
    <mergeCell ref="E664:E665"/>
    <mergeCell ref="N664:N665"/>
    <mergeCell ref="N624:N625"/>
    <mergeCell ref="N644:N645"/>
    <mergeCell ref="D624:D625"/>
    <mergeCell ref="V624:V625"/>
    <mergeCell ref="U624:U625"/>
    <mergeCell ref="T624:T625"/>
    <mergeCell ref="O584:O585"/>
    <mergeCell ref="V584:V585"/>
    <mergeCell ref="P584:P585"/>
    <mergeCell ref="E604:E605"/>
    <mergeCell ref="N604:N605"/>
    <mergeCell ref="O604:O605"/>
    <mergeCell ref="D604:D605"/>
    <mergeCell ref="D564:D565"/>
    <mergeCell ref="D584:D585"/>
    <mergeCell ref="E564:E565"/>
    <mergeCell ref="U564:U565"/>
    <mergeCell ref="V564:V565"/>
    <mergeCell ref="P564:P565"/>
    <mergeCell ref="T584:T585"/>
    <mergeCell ref="U584:U585"/>
    <mergeCell ref="T564:T565"/>
    <mergeCell ref="U504:U505"/>
    <mergeCell ref="V544:V545"/>
    <mergeCell ref="V504:V505"/>
    <mergeCell ref="U524:U525"/>
    <mergeCell ref="V524:V525"/>
    <mergeCell ref="T504:T505"/>
    <mergeCell ref="T524:T525"/>
    <mergeCell ref="N564:N565"/>
    <mergeCell ref="O564:O565"/>
    <mergeCell ref="V484:V485"/>
    <mergeCell ref="E444:E445"/>
    <mergeCell ref="N444:N445"/>
    <mergeCell ref="O484:O485"/>
    <mergeCell ref="P504:P505"/>
    <mergeCell ref="D484:D485"/>
    <mergeCell ref="E544:E545"/>
    <mergeCell ref="N544:N545"/>
    <mergeCell ref="O544:O545"/>
    <mergeCell ref="D524:D525"/>
    <mergeCell ref="D544:D545"/>
    <mergeCell ref="O444:O445"/>
    <mergeCell ref="E464:E465"/>
    <mergeCell ref="N464:N465"/>
    <mergeCell ref="P544:P545"/>
    <mergeCell ref="D464:D465"/>
    <mergeCell ref="E524:E525"/>
    <mergeCell ref="N524:N525"/>
    <mergeCell ref="O524:O525"/>
    <mergeCell ref="P524:P525"/>
    <mergeCell ref="U544:U545"/>
    <mergeCell ref="T544:T545"/>
    <mergeCell ref="N504:N505"/>
    <mergeCell ref="O504:O505"/>
    <mergeCell ref="D504:D505"/>
    <mergeCell ref="E484:E485"/>
    <mergeCell ref="N484:N485"/>
    <mergeCell ref="O464:O465"/>
    <mergeCell ref="P464:P465"/>
    <mergeCell ref="T444:T445"/>
    <mergeCell ref="U444:U445"/>
    <mergeCell ref="P484:P485"/>
    <mergeCell ref="P444:P445"/>
    <mergeCell ref="T484:T485"/>
    <mergeCell ref="U484:U485"/>
    <mergeCell ref="U424:U425"/>
    <mergeCell ref="T364:T365"/>
    <mergeCell ref="U364:U365"/>
    <mergeCell ref="V404:V405"/>
    <mergeCell ref="T404:T405"/>
    <mergeCell ref="T464:T465"/>
    <mergeCell ref="U464:U465"/>
    <mergeCell ref="V464:V465"/>
    <mergeCell ref="D444:D445"/>
    <mergeCell ref="V444:V445"/>
    <mergeCell ref="V364:V365"/>
    <mergeCell ref="V384:V385"/>
    <mergeCell ref="U384:U385"/>
    <mergeCell ref="T384:T385"/>
    <mergeCell ref="E344:E345"/>
    <mergeCell ref="N344:N345"/>
    <mergeCell ref="O344:O345"/>
    <mergeCell ref="V344:V345"/>
    <mergeCell ref="V424:V425"/>
    <mergeCell ref="E384:E385"/>
    <mergeCell ref="E404:E405"/>
    <mergeCell ref="E424:E425"/>
    <mergeCell ref="N424:N425"/>
    <mergeCell ref="T344:T345"/>
    <mergeCell ref="U344:U345"/>
    <mergeCell ref="P424:P425"/>
    <mergeCell ref="O424:O425"/>
    <mergeCell ref="N384:N385"/>
    <mergeCell ref="O384:O385"/>
    <mergeCell ref="P384:P385"/>
    <mergeCell ref="N404:N405"/>
    <mergeCell ref="O404:O405"/>
    <mergeCell ref="P404:P405"/>
    <mergeCell ref="T424:T425"/>
    <mergeCell ref="N364:N365"/>
    <mergeCell ref="O364:O365"/>
    <mergeCell ref="N324:N325"/>
    <mergeCell ref="O324:O325"/>
    <mergeCell ref="D364:D365"/>
    <mergeCell ref="D324:D325"/>
    <mergeCell ref="O304:O305"/>
    <mergeCell ref="D344:D345"/>
    <mergeCell ref="U404:U405"/>
    <mergeCell ref="E324:E325"/>
    <mergeCell ref="P364:P365"/>
    <mergeCell ref="D384:D385"/>
    <mergeCell ref="D404:D405"/>
    <mergeCell ref="V304:V305"/>
    <mergeCell ref="U284:U285"/>
    <mergeCell ref="V284:V285"/>
    <mergeCell ref="T284:T285"/>
    <mergeCell ref="V264:V265"/>
    <mergeCell ref="P344:P345"/>
    <mergeCell ref="T324:T325"/>
    <mergeCell ref="U324:U325"/>
    <mergeCell ref="V324:V325"/>
    <mergeCell ref="P324:P325"/>
    <mergeCell ref="U304:U305"/>
    <mergeCell ref="T304:T305"/>
    <mergeCell ref="U264:U265"/>
    <mergeCell ref="P304:P305"/>
    <mergeCell ref="O244:O245"/>
    <mergeCell ref="E304:E305"/>
    <mergeCell ref="N304:N305"/>
    <mergeCell ref="P284:P285"/>
    <mergeCell ref="P244:P245"/>
    <mergeCell ref="E284:E285"/>
    <mergeCell ref="N284:N285"/>
    <mergeCell ref="O284:O285"/>
    <mergeCell ref="E264:E265"/>
    <mergeCell ref="N264:N265"/>
    <mergeCell ref="O264:O265"/>
    <mergeCell ref="O224:O225"/>
    <mergeCell ref="D244:D245"/>
    <mergeCell ref="D224:D225"/>
    <mergeCell ref="E224:E225"/>
    <mergeCell ref="E204:E205"/>
    <mergeCell ref="N224:N225"/>
    <mergeCell ref="T184:T185"/>
    <mergeCell ref="U184:U185"/>
    <mergeCell ref="E184:E185"/>
    <mergeCell ref="D184:D185"/>
    <mergeCell ref="T204:T205"/>
    <mergeCell ref="O184:O185"/>
    <mergeCell ref="O204:O205"/>
    <mergeCell ref="D204:D205"/>
    <mergeCell ref="P204:P205"/>
    <mergeCell ref="N244:N245"/>
    <mergeCell ref="E244:E245"/>
    <mergeCell ref="V204:V205"/>
    <mergeCell ref="V244:V245"/>
    <mergeCell ref="P264:P265"/>
    <mergeCell ref="T264:T265"/>
    <mergeCell ref="U244:U245"/>
    <mergeCell ref="T224:T225"/>
    <mergeCell ref="U224:U225"/>
    <mergeCell ref="U204:U205"/>
    <mergeCell ref="T244:T245"/>
    <mergeCell ref="P224:P225"/>
    <mergeCell ref="P164:P165"/>
    <mergeCell ref="T164:T165"/>
    <mergeCell ref="V184:V185"/>
    <mergeCell ref="T144:T145"/>
    <mergeCell ref="U144:U145"/>
    <mergeCell ref="V144:V145"/>
    <mergeCell ref="U164:U165"/>
    <mergeCell ref="V164:V165"/>
    <mergeCell ref="P144:P145"/>
    <mergeCell ref="P184:P185"/>
    <mergeCell ref="U124:U125"/>
    <mergeCell ref="V124:V125"/>
    <mergeCell ref="Z104:Z105"/>
    <mergeCell ref="AA104:AA105"/>
    <mergeCell ref="AB104:AB105"/>
    <mergeCell ref="T104:T105"/>
    <mergeCell ref="AB64:AB65"/>
    <mergeCell ref="V64:V65"/>
    <mergeCell ref="Z64:Z65"/>
    <mergeCell ref="AA64:AA65"/>
    <mergeCell ref="U64:U65"/>
    <mergeCell ref="V104:V105"/>
    <mergeCell ref="AA84:AA85"/>
    <mergeCell ref="U104:U105"/>
    <mergeCell ref="U84:U85"/>
    <mergeCell ref="V84:V85"/>
    <mergeCell ref="Z84:Z85"/>
    <mergeCell ref="AB84:AB85"/>
    <mergeCell ref="Z124:Z125"/>
    <mergeCell ref="AA124:AA125"/>
    <mergeCell ref="AB124:AB125"/>
    <mergeCell ref="O64:O65"/>
    <mergeCell ref="P64:P65"/>
    <mergeCell ref="T64:T65"/>
    <mergeCell ref="T84:T85"/>
    <mergeCell ref="P84:P85"/>
    <mergeCell ref="O124:O125"/>
    <mergeCell ref="P124:P125"/>
    <mergeCell ref="O104:O105"/>
    <mergeCell ref="P104:P105"/>
    <mergeCell ref="T124:T125"/>
    <mergeCell ref="O164:O165"/>
    <mergeCell ref="D104:D105"/>
    <mergeCell ref="D124:D125"/>
    <mergeCell ref="D144:D145"/>
    <mergeCell ref="D164:D165"/>
    <mergeCell ref="E144:E145"/>
    <mergeCell ref="O144:O145"/>
    <mergeCell ref="E104:E105"/>
    <mergeCell ref="E124:E125"/>
    <mergeCell ref="C524:C525"/>
    <mergeCell ref="C184:C185"/>
    <mergeCell ref="C204:C205"/>
    <mergeCell ref="A1:C1"/>
    <mergeCell ref="H1:K1"/>
    <mergeCell ref="D64:D65"/>
    <mergeCell ref="C64:C65"/>
    <mergeCell ref="E64:E65"/>
    <mergeCell ref="C84:C85"/>
    <mergeCell ref="D84:D85"/>
    <mergeCell ref="E84:E85"/>
    <mergeCell ref="C104:C105"/>
    <mergeCell ref="E164:E165"/>
    <mergeCell ref="D284:D285"/>
    <mergeCell ref="D264:D265"/>
    <mergeCell ref="D304:D305"/>
    <mergeCell ref="E364:E365"/>
    <mergeCell ref="D424:D425"/>
    <mergeCell ref="E504:E505"/>
    <mergeCell ref="C484:C485"/>
    <mergeCell ref="C424:C425"/>
    <mergeCell ref="C444:C445"/>
    <mergeCell ref="C124:C125"/>
    <mergeCell ref="C144:C145"/>
    <mergeCell ref="C164:C165"/>
    <mergeCell ref="C224:C225"/>
    <mergeCell ref="C244:C245"/>
    <mergeCell ref="C504:C505"/>
    <mergeCell ref="C344:C345"/>
    <mergeCell ref="C364:C365"/>
    <mergeCell ref="C384:C385"/>
    <mergeCell ref="C404:C405"/>
    <mergeCell ref="C264:C265"/>
    <mergeCell ref="C284:C285"/>
    <mergeCell ref="C304:C305"/>
    <mergeCell ref="C324:C325"/>
    <mergeCell ref="C464:C465"/>
    <mergeCell ref="C644:C645"/>
    <mergeCell ref="C664:C665"/>
    <mergeCell ref="C684:C685"/>
    <mergeCell ref="C704:C705"/>
    <mergeCell ref="C724:C725"/>
    <mergeCell ref="C744:C745"/>
    <mergeCell ref="C764:C765"/>
    <mergeCell ref="C544:C545"/>
    <mergeCell ref="C564:C565"/>
    <mergeCell ref="C1044:C1045"/>
    <mergeCell ref="N64:N65"/>
    <mergeCell ref="N104:N105"/>
    <mergeCell ref="N124:N125"/>
    <mergeCell ref="N144:N145"/>
    <mergeCell ref="N164:N165"/>
    <mergeCell ref="N184:N185"/>
    <mergeCell ref="N204:N205"/>
    <mergeCell ref="C964:C965"/>
    <mergeCell ref="C1004:C1005"/>
    <mergeCell ref="C1024:C1025"/>
    <mergeCell ref="C884:C885"/>
    <mergeCell ref="C904:C905"/>
    <mergeCell ref="C924:C925"/>
    <mergeCell ref="C944:C945"/>
    <mergeCell ref="C824:C825"/>
    <mergeCell ref="C844:C845"/>
    <mergeCell ref="C864:C865"/>
    <mergeCell ref="C984:C985"/>
    <mergeCell ref="C784:C785"/>
    <mergeCell ref="C804:C805"/>
    <mergeCell ref="C584:C585"/>
    <mergeCell ref="C604:C605"/>
    <mergeCell ref="C624:C625"/>
    <mergeCell ref="Z384:Z385"/>
    <mergeCell ref="AA384:AA385"/>
    <mergeCell ref="AB384:AB385"/>
    <mergeCell ref="Z404:Z405"/>
    <mergeCell ref="AA404:AA405"/>
    <mergeCell ref="AB404:AB405"/>
    <mergeCell ref="Z424:Z425"/>
    <mergeCell ref="AA424:AA425"/>
    <mergeCell ref="AB424:AB425"/>
    <mergeCell ref="Z444:Z445"/>
    <mergeCell ref="AA444:AA445"/>
    <mergeCell ref="AB444:AB445"/>
    <mergeCell ref="Z464:Z465"/>
    <mergeCell ref="AA464:AA465"/>
    <mergeCell ref="AB464:AB465"/>
    <mergeCell ref="Z484:Z485"/>
    <mergeCell ref="AA484:AA485"/>
    <mergeCell ref="AB484:AB485"/>
    <mergeCell ref="Z504:Z505"/>
    <mergeCell ref="AA504:AA505"/>
    <mergeCell ref="AB504:AB505"/>
    <mergeCell ref="Z524:Z525"/>
    <mergeCell ref="AA524:AA525"/>
    <mergeCell ref="AB524:AB525"/>
    <mergeCell ref="Z544:Z545"/>
    <mergeCell ref="AA544:AA545"/>
    <mergeCell ref="AB544:AB545"/>
    <mergeCell ref="Z564:Z565"/>
    <mergeCell ref="AA564:AA565"/>
    <mergeCell ref="AB564:AB565"/>
    <mergeCell ref="Z584:Z585"/>
    <mergeCell ref="AA584:AA585"/>
    <mergeCell ref="AB584:AB585"/>
    <mergeCell ref="Z604:Z605"/>
    <mergeCell ref="AA604:AA605"/>
    <mergeCell ref="AB604:AB605"/>
    <mergeCell ref="Z624:Z625"/>
    <mergeCell ref="AA624:AA625"/>
    <mergeCell ref="AB624:AB625"/>
    <mergeCell ref="Z644:Z645"/>
    <mergeCell ref="AA644:AA645"/>
    <mergeCell ref="AB644:AB645"/>
    <mergeCell ref="Z664:Z665"/>
    <mergeCell ref="AA664:AA665"/>
    <mergeCell ref="AB664:AB665"/>
    <mergeCell ref="Z684:Z685"/>
    <mergeCell ref="AA684:AA685"/>
    <mergeCell ref="AB684:AB685"/>
    <mergeCell ref="Z704:Z705"/>
    <mergeCell ref="AA704:AA705"/>
    <mergeCell ref="AB704:AB705"/>
    <mergeCell ref="Z724:Z725"/>
    <mergeCell ref="AA724:AA725"/>
    <mergeCell ref="AB724:AB725"/>
    <mergeCell ref="Z744:Z745"/>
    <mergeCell ref="AA744:AA745"/>
    <mergeCell ref="AB744:AB745"/>
    <mergeCell ref="Z764:Z765"/>
    <mergeCell ref="AA764:AA765"/>
    <mergeCell ref="AB764:AB765"/>
    <mergeCell ref="Z784:Z785"/>
    <mergeCell ref="AA784:AA785"/>
    <mergeCell ref="AB784:AB785"/>
    <mergeCell ref="Z804:Z805"/>
    <mergeCell ref="AA804:AA805"/>
    <mergeCell ref="AB804:AB805"/>
    <mergeCell ref="Z824:Z825"/>
    <mergeCell ref="AA824:AA825"/>
    <mergeCell ref="AB824:AB825"/>
    <mergeCell ref="Z844:Z845"/>
    <mergeCell ref="AA844:AA845"/>
    <mergeCell ref="AB844:AB845"/>
    <mergeCell ref="Z864:Z865"/>
    <mergeCell ref="AA864:AA865"/>
    <mergeCell ref="AB864:AB865"/>
    <mergeCell ref="Z884:Z885"/>
    <mergeCell ref="AA884:AA885"/>
    <mergeCell ref="AB884:AB885"/>
    <mergeCell ref="Z904:Z905"/>
    <mergeCell ref="AA904:AA905"/>
    <mergeCell ref="AB904:AB905"/>
    <mergeCell ref="Z924:Z925"/>
    <mergeCell ref="AA924:AA925"/>
    <mergeCell ref="AB924:AB925"/>
    <mergeCell ref="Z944:Z945"/>
    <mergeCell ref="AA944:AA945"/>
    <mergeCell ref="AB944:AB945"/>
    <mergeCell ref="Z964:Z965"/>
    <mergeCell ref="AA964:AA965"/>
    <mergeCell ref="AB964:AB965"/>
    <mergeCell ref="Z984:Z985"/>
    <mergeCell ref="AA984:AA985"/>
    <mergeCell ref="AB984:AB985"/>
    <mergeCell ref="Z1044:Z1045"/>
    <mergeCell ref="AA1044:AA1045"/>
    <mergeCell ref="AB1044:AB1045"/>
    <mergeCell ref="Z1004:Z1005"/>
    <mergeCell ref="AA1004:AA1005"/>
    <mergeCell ref="AB1004:AB1005"/>
    <mergeCell ref="Z1024:Z1025"/>
    <mergeCell ref="AA1024:AA1025"/>
    <mergeCell ref="AB1024:AB1025"/>
  </mergeCells>
  <phoneticPr fontId="6" type="noConversion"/>
  <conditionalFormatting sqref="H3:H52">
    <cfRule type="cellIs" dxfId="192" priority="1" stopIfTrue="1" operator="notEqual">
      <formula>G3</formula>
    </cfRule>
  </conditionalFormatting>
  <conditionalFormatting sqref="O66:O76 O86:O96 O106:O116 O126:O136 O146:O156 O166:O176 O186:O196 O206:O216 O226:O236 O246:O256 O266:O276 O286:O296 O306:O316 O326:O336 O346:O356 O366:O376 O386:O396 O406:O416 O426:O436 O446:O456 O466:O476 O486:O496 O506:O516 O526:O536 O546:O556 O566:O576 O586:O596 O606:O616 O626:O636 O646:O656 O666:O676 O686:O696 O706:O716 O726:O736 O746:O756 O766:O776 O786:O796 O806:O816 O826:O836 O846:O856 O866:O876 O886:O896 O906:O916 O926:O936 O946:O956 O966:O976 O986:O996 O1006:O1016 O1026:O1036 O1046:O1056 U66:U76 U86:U96 U106:U116 U126:U136 U146:U156 U166:U176 U186:U196 U206:U216 U226:U236 U246:U256 U266:U276 U286:U296 U306:U316 U326:U336 U346:U356 U366:U376 U386:U396 U406:U416 U426:U436 U446:U456 U466:U476 U486:U496 U506:U516 U526:U536 U546:U556 U566:U576 U586:U596 U606:U616 U626:U636 U646:U656 U666:U676 U686:U696 U706:U716 U726:U736 U746:U756 U766:U776 U786:U796 U806:U816 U826:U836 U846:U856 U866:U876 U886:U896 U906:U916 U926:U936 U946:U956 U966:U976 U986:U996 U1006:U1016 U1026:U1036 U1046:U1056 AA1046:AA1055 AA86:AA95 AA106:AA115 AA126:AA135 AA146:AA155 AA166:AA175 AA186:AA195 AA206:AA215 AA226:AA235 AA246:AA255 AA266:AA275 AA286:AA295 AA306:AA315 AA326:AA335 AA346:AA355 AA366:AA375 AA386:AA395 AA406:AA415 AA426:AA435 AA446:AA455 AA466:AA475 AA486:AA495 AA506:AA515 AA526:AA535 AA546:AA555 AA566:AA575 AA586:AA595 AA606:AA615 AA626:AA635 AA646:AA655 AA666:AA675 AA686:AA695 AA706:AA715 AA726:AA735 AA746:AA755 AA766:AA775 AA786:AA795 AA806:AA815 AA826:AA835 AA846:AA855 AA866:AA875 AA886:AA895 AA906:AA915 AA926:AA935 AA946:AA955 AA966:AA975 AA986:AA995 AA1006:AA1015 AA1026:AA1035 D66:D76 D86:D96 D106:D116 D126:D136 D146:D156 D166:D176 D186:D196 D206:D216 D226:D236 D246:D256 D266:D276 D286:D296 D306:D316 D326:D336 D346:D356 D366:D376 D386:D396 D406:D416 D426:D436 D446:D456 D466:D476 D486:D496 D506:D516 D526:D536 D546:D556 D566:D576 D586:D596 D606:D616 D626:D636 D646:D656 D666:D676 D686:D696 D706:D716 D726:D736 D746:D756 D766:D776 D786:D796 D806:D816 D826:D836 D846:D856 D866:D876 D886:D896 D906:D916 D926:D936 D946:D956 D966:D976 D986:D996 D1006:D1016 D1026:D1036 D1046:D1056 AA66:AA75 B3:B13">
    <cfRule type="expression" dxfId="191" priority="2" stopIfTrue="1">
      <formula>AND(COUNTA(B3)=1,(OR(B3-$C$62&lt;0,B3-$E$62+61&gt;0)))</formula>
    </cfRule>
  </conditionalFormatting>
  <conditionalFormatting sqref="N66:N76 N86:N96 N106:N116 N126:N136 N146:N156 N166:N176 N186:N196 N206:N216 N226:N236 N246:N256 N266:N276 N286:N296 N306:N316 N326:N336 N346:N356 N366:N376 N386:N396 N406:N416 N426:N436 N446:N456 N466:N476 N486:N496 N506:N516 N526:N536 N546:N556 N566:N576 N586:N596 N606:N616 N626:N636 N646:N656 N666:N676 N686:N696 N706:N716 N726:N736 N746:N756 N766:N776 N786:N796 N806:N816 N826:N836 N846:N856 N866:N876 N886:N896 N906:N916 N926:N936 N946:N956 N966:N976 N986:N996 N1006:N1016 N1026:N1036 N1046:N1056 T66:T76 T86:T96 T106:T116 T126:T136 T146:T156 T166:T176 T186:T196 T206:T216 T226:T236 T246:T256 T266:T276 T286:T296 T306:T316 T326:T336 T346:T356 T366:T376 T386:T396 T406:T416 T426:T436 T446:T456 T466:T476 T486:T496 T506:T516 T526:T536 T546:T556 T566:T576 T586:T596 T606:T616 T626:T636 T646:T656 T666:T676 T686:T696 T706:T716 T726:T736 T746:T756 T766:T776 T786:T796 T806:T816 T826:T836 T846:T856 T866:T876 T886:T896 T906:T916 T926:T936 T946:T956 T966:T976 T986:T996 T1006:T1016 T1026:T1036 T1046:T1056 Z1046:Z1055 C1046:C1056 Z86:Z95 Z106:Z115 Z126:Z135 Z146:Z155 Z166:Z175 Z186:Z195 Z206:Z215 Z226:Z235 Z246:Z255 Z266:Z275 Z286:Z295 Z306:Z315 Z326:Z335 Z346:Z355 Z366:Z375 Z386:Z395 Z406:Z415 Z426:Z435 Z446:Z455 Z466:Z475 Z486:Z495 Z506:Z515 Z526:Z535 Z546:Z555 Z566:Z575 Z586:Z595 Z606:Z615 Z626:Z635 Z646:Z655 Z666:Z675 Z686:Z695 Z706:Z715 Z726:Z735 Z746:Z755 Z766:Z775 Z786:Z795 Z806:Z815 Z826:Z835 Z846:Z855 Z866:Z875 Z886:Z895 Z906:Z915 Z926:Z935 Z946:Z955 Z966:Z975 Z986:Z995 Z1006:Z1015 Z1026:Z1035 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C846:C856 C866:C876 C886:C896 C906:C916 C926:C936 C946:C956 C966:C976 C986:C996 C1006:C1016 C1026:C1036 Z66:Z75">
    <cfRule type="expression" dxfId="190" priority="3" stopIfTrue="1">
      <formula>AND(COUNTA(C66)=1,(OR(C66-$C$62&lt;0,C66-$E$62&gt;0)))</formula>
    </cfRule>
  </conditionalFormatting>
  <conditionalFormatting sqref="A54:G54">
    <cfRule type="expression" dxfId="189" priority="4" stopIfTrue="1">
      <formula>($A$54=0)</formula>
    </cfRule>
  </conditionalFormatting>
  <dataValidations count="3">
    <dataValidation type="decimal" allowBlank="1" showInputMessage="1" showErrorMessage="1" error="נא להזין את הסכום ששולם בפועל בש&quot;ח." sqref="AB66:AB856 V66:V856 V864:V1056 P864:P1056 P66:P856 AB864:AB1056 E864:E1056 E66:E84 E86:E856">
      <formula1>-999999999</formula1>
      <formula2>999999999</formula2>
    </dataValidation>
    <dataValidation type="date" operator="greaterThan" allowBlank="1" showInputMessage="1" showErrorMessage="1" error="הזנת תאריך שגויה, נא להזין שנית:_x000a_DD/MM/YYYY" sqref="T986:U1003 Z1006:AA1023 Z986:AA1003 Z966:AA983 Z946:AA963 Z926:AA943 Z906:AA923 Z886:AA903 Z866:AA883 Z826:AA843 Z806:AA823 Z786:AA803 Z766:AA783 Z746:AA763 Z726:AA743 Z706:AA723 Z686:AA703 Z666:AA683 Z646:AA663 Z626:AA643 Z606:AA623 Z586:AA603 Z566:AA583 Z546:AA563 Z526:AA543 Z506:AA523 Z486:AA503 Z466:AA483 Z446:AA463 Z426:AA443 Z406:AA423 Z386:AA403 Z366:AA383 Z346:AA363 Z326:AA343 Z306:AA323 Z286:AA303 Z266:AA283 Z246:AA263 Z226:AA243 Z206:AA223 Z186:AA203 Z166:AA183 Z146:AA163 Z126:AA143 Z106:AA123 Z86:AA103 Z66:AA83 Z846:AA856 Z1046:AA1056 Z1026:AA1043 T966:U983 T946:U963 T926:U943 T906:U923 T886:U903 T866:U883 T826:U843 T806:U823 T786:U803 T766:U783 T746:U763 T726:U743 T706:U723 T686:U703 T666:U683 T646:U663 T626:U643 T606:U623 T586:U603 T566:U583 T546:U563 T526:U543 T506:U523 T486:U503 T466:U483 T446:U463 T426:U443 T406:U423 T386:U403 T366:U383 T346:U363 T326:U343 T306:U323 T286:U303 T266:U283 T246:U263 T226:U243 T206:U223 T186:U203 T166:U183 T146:U163 T126:U143 T106:U123 T86:U103 T66:U83 T846:U856 T1046:U1056 T1026:U1043 N1006:O1023 N986:O1003 N966:O983 N946:O963 N926:O943 N906:O923 N886:O903 N866:O883 N826:O843 N806:O823 N786:O803 N766:O783 N746:O763 N726:O743 N706:O723 N686:O703 N666:O683 N646:O663 N626:O643 N606:O623 N586:O603 N566:O583 N546:O563 N526:O543 N506:O523 N486:O503 N466:O483 N446:O463 N426:O443 N406:O423 N386:O403 N366:O383 N346:O363 N326:O343 N306:O323 N286:O303 N266:O283 N246:O263 N226:O243 N206:O223 N186:O203 N166:O183 N146:O163 N126:O143 N106:O123 N86:O103 N66:O83 N846:O856 N1046:O1056 N1026:O1043 T1006:U1023 C1026:D1043 C1046:D1056 C846:D856 C66:D83 C86:D103 C106:D123 C126:D143 C146:D163 C166:D183 C186:D203 C206:D223 C226:D243 C246:D263 C266:D283 C286:D303 C306:D323 C326:D343 C346:D363 C366:D383 C386:D403 C406:D423 C426:D443 C446:D463 C466:D483 C486:D503 C506:D523 C526:D543 C546:D563 C566:D583 C586:D603 C606:D623 C626:D643 C646:D663 C666:D683 C686:D703 C706:D723 C726:D743 C746:D763 C766:D783 C786:D803 C806:D823 C826:D843 C866:D883 C886:D903 C906:D923 C926:D943 C946:D963 C966:D983 C986:D1003 C1006:D1023">
      <formula1>36526</formula1>
    </dataValidation>
    <dataValidation type="decimal" allowBlank="1" showInputMessage="1" showErrorMessage="1" sqref="D3:E52">
      <formula1>0</formula1>
      <formula2>999999999</formula2>
    </dataValidation>
  </dataValidations>
  <hyperlinks>
    <hyperlink ref="B85" location="חומרים!C4" tooltip="הקשה על התא, תחזיר אותך לטבלת החומרים המרכזת" display="חומרים!C4"/>
    <hyperlink ref="B105" location="חומרים!C5" tooltip="הקשה על התא, תחזיר אותך לטבלת החומרים המרכזת" display="חומרים!C5"/>
    <hyperlink ref="B125" location="חומרים!C6" tooltip="הקשה על התא, תחזיר אותך לטבלת החומרים המרכזת" display="חומרים!C6"/>
    <hyperlink ref="B145" location="חומרים!C7" tooltip="הקשה על התא, תחזיר אותך לטבלת החומרים המרכזת" display="חומרים!C7"/>
    <hyperlink ref="B165" location="חומרים!C8" tooltip="הקשה על התא, תחזיר אותך לטבלת החומרים המרכזת" display="חומרים!C8"/>
    <hyperlink ref="B185" location="חומרים!C9" tooltip="הקשה על התא, תחזיר אותך לטבלת החומרים המרכזת" display="חומרים!C9"/>
    <hyperlink ref="B205" location="חומרים!C10" tooltip="הקשה על התא, תחזיר אותך לטבלת החומרים המרכזת" display="חומרים!C10"/>
    <hyperlink ref="B225" location="חומרים!C11" tooltip="הקשה על התא, תחזיר אותך לטבלת החומרים המרכזת" display="חומרים!C11"/>
    <hyperlink ref="B245" location="חומרים!C12" tooltip="הקשה על התא, תחזיר אותך לטבלת החומרים המרכזת" display="חומרים!C12"/>
    <hyperlink ref="B265" location="חומרים!C13" tooltip="הקשה על התא, תחזיר אותך לטבלת החומרים המרכזת" display="חומרים!C13"/>
    <hyperlink ref="B285" location="חומרים!C14" tooltip="הקשה על התא, תחזיר אותך לטבלת החומרים המרכזת" display="חומרים!C14"/>
    <hyperlink ref="B305" location="חומרים!C15" tooltip="הקשה על התא, תחזיר אותך לטבלת החומרים המרכזת" display="חומרים!C15"/>
    <hyperlink ref="B325" location="חומרים!C16" tooltip="הקשה על התא, תחזיר אותך לטבלת החומרים המרכזת" display="חומרים!C16"/>
    <hyperlink ref="B345" location="חומרים!C17" tooltip="הקשה על התא, תחזיר אותך לטבלת החומרים המרכזת" display="חומרים!C17"/>
    <hyperlink ref="B365" location="חומרים!C18" tooltip="הקשה על התא, תחזיר אותך לטבלת החומרים המרכזת" display="חומרים!C18"/>
    <hyperlink ref="B385" location="חומרים!C19" tooltip="הקשה על התא, תחזיר אותך לטבלת החומרים המרכזת" display="חומרים!C19"/>
    <hyperlink ref="B405" location="חומרים!C20" tooltip="הקשה על התא, תחזיר אותך לטבלת החומרים המרכזת" display="חומרים!C20"/>
    <hyperlink ref="B425" location="חומרים!C21" tooltip="הקשה על התא, תחזיר אותך לטבלת החומרים המרכזת" display="חומרים!C21"/>
    <hyperlink ref="B445" location="חומרים!C22" tooltip="הקשה על התא, תחזיר אותך לטבלת החומרים המרכזת" display="חומרים!C22"/>
    <hyperlink ref="B465" location="חומרים!C23" tooltip="הקשה על התא, תחזיר אותך לטבלת החומרים המרכזת" display="חומרים!C23"/>
    <hyperlink ref="B485" location="חומרים!C24" tooltip="הקשה על התא, תחזיר אותך לטבלת החומרים המרכזת" display="חומרים!C24"/>
    <hyperlink ref="B505" location="חומרים!C25" tooltip="הקשה על התא, תחזיר אותך לטבלת החומרים המרכזת" display="חומרים!C25"/>
    <hyperlink ref="B525" location="חומרים!C26" tooltip="הקשה על התא, תחזיר אותך לטבלת החומרים המרכזת" display="חומרים!C26"/>
    <hyperlink ref="B545" location="חומרים!C27" tooltip="הקשה על התא, תחזיר אותך לטבלת החומרים המרכזת" display="חומרים!C27"/>
    <hyperlink ref="B565" location="חומרים!C28" tooltip="הקשה על התא, תחזיר אותך לטבלת החומרים המרכזת" display="חומרים!C28"/>
    <hyperlink ref="B585" location="חומרים!C29" tooltip="הקשה על התא, תחזיר אותך לטבלת החומרים המרכזת" display="חומרים!C29"/>
    <hyperlink ref="B605" location="חומרים!C30" tooltip="הקשה על התא, תחזיר אותך לטבלת החומרים המרכזת" display="חומרים!C30"/>
    <hyperlink ref="B625" location="חומרים!C31" tooltip="הקשה על התא, תחזיר אותך לטבלת החומרים המרכזת" display="חומרים!C31"/>
    <hyperlink ref="B645" location="חומרים!C32" tooltip="הקשה על התא, תחזיר אותך לטבלת החומרים המרכזת" display="חומרים!C32"/>
    <hyperlink ref="C5" location="חומרים!A104:A116" tooltip="הקשה על התא תעביר אותך לטבלה מקושרת בה יש לפרט את החשבוניות הרלבנטיות לסעיף" display="חומרים!A104:A116"/>
    <hyperlink ref="C6" location="חומרים!A124:A136" tooltip="הקשה על התא תעביר אותך לטבלה מקושרת בה יש לפרט את החשבוניות הרלבנטיות לסעיף" display="חומרים!A124:A136"/>
    <hyperlink ref="C7" location="חומרים!A144:A156" tooltip="הקשה על התא תעביר אותך לטבלה מקושרת בה יש לפרט את החשבוניות הרלבנטיות לסעיף" display="חומרים!A144:A156"/>
    <hyperlink ref="C8" location="חומרים!A164:A176" tooltip="הקשה על התא תעביר אותך לטבלה מקושרת בה יש לפרט את החשבוניות הרלבנטיות לסעיף" display="חומרים!A164:A176"/>
    <hyperlink ref="C9" location="חומרים!A184:A196" tooltip="הקשה על התא תעביר אותך לטבלה מקושרת בה יש לפרט את החשבוניות הרלבנטיות לסעיף" display="חומרים!A184:A196"/>
    <hyperlink ref="C10" location="חומרים!A204:A216" tooltip="הקשה על התא תעביר אותך לטבלה מקושרת בה יש לפרט את החשבוניות הרלבנטיות לסעיף" display="חומרים!A204:A216"/>
    <hyperlink ref="C11" location="חומרים!A224:A236" tooltip="הקשה על התא תעביר אותך לטבלה מקושרת בה יש לפרט את החשבוניות הרלבנטיות לסעיף" display="חומרים!A224:A236"/>
    <hyperlink ref="C12" location="חומרים!A244:A256" tooltip="הקשה על התא תעביר אותך לטבלה מקושרת בה יש לפרט את החשבוניות הרלבנטיות לסעיף" display="חומרים!A244:A256"/>
    <hyperlink ref="C13" location="חומרים!A264:A276" tooltip="הקשה על התא תעביר אותך לטבלה מקושרת בה יש לפרט את החשבוניות הרלבנטיות לסעיף" display="חומרים!A264:A276"/>
    <hyperlink ref="C14" location="חומרים!A284:A296" tooltip="הקשה על התא תעביר אותך לטבלה מקושרת בה יש לפרט את החשבוניות הרלבנטיות לסעיף" display="חומרים!A284:A296"/>
    <hyperlink ref="C15" location="חומרים!A304:A316" tooltip="הקשה על התא תעביר אותך לטבלה מקושרת בה יש לפרט את החשבוניות הרלבנטיות לסעיף" display="חומרים!A304:A316"/>
    <hyperlink ref="C16" location="חומרים!A324:A336" tooltip="הקשה על התא תעביר אותך לטבלה מקושרת בה יש לפרט את החשבוניות הרלבנטיות לסעיף" display="חומרים!A324:A336"/>
    <hyperlink ref="C17" location="חומרים!A344:A356" tooltip="הקשה על התא תעביר אותך לטבלה מקושרת בה יש לפרט את החשבוניות הרלבנטיות לסעיף" display="חומרים!A344:A356"/>
    <hyperlink ref="C18" location="חומרים!A364:A376" tooltip="הקשה על התא תעביר אותך לטבלה מקושרת בה יש לפרט את החשבוניות הרלבנטיות לסעיף" display="חומרים!A364:A376"/>
    <hyperlink ref="C19" location="חומרים!A384:A396" tooltip="הקשה על התא תעביר אותך לטבלה מקושרת בה יש לפרט את החשבוניות הרלבנטיות לסעיף" display="חומרים!A384:A396"/>
    <hyperlink ref="C20" location="חומרים!A404:A416" tooltip="הקשה על התא תעביר אותך לטבלה מקושרת בה יש לפרט את החשבוניות הרלבנטיות לסעיף" display="חומרים!A404:A416"/>
    <hyperlink ref="C21" location="חומרים!A424:A436" tooltip="הקשה על התא תעביר אותך לטבלה מקושרת בה יש לפרט את החשבוניות הרלבנטיות לסעיף" display="חומרים!A424:A436"/>
    <hyperlink ref="C22" location="חומרים!A444:A456" tooltip="הקשה על התא תעביר אותך לטבלה מקושרת בה יש לפרט את החשבוניות הרלבנטיות לסעיף" display="חומרים!A444:A456"/>
    <hyperlink ref="C23" location="חומרים!A464:A476" tooltip="הקשה על התא תעביר אותך לטבלה מקושרת בה יש לפרט את החשבוניות הרלבנטיות לסעיף" display="חומרים!A464:A476"/>
    <hyperlink ref="C24" location="חומרים!A484:A496" tooltip="הקשה על התא תעביר אותך לטבלה מקושרת בה יש לפרט את החשבוניות הרלבנטיות לסעיף" display="חומרים!A484:A496"/>
    <hyperlink ref="C25" location="חומרים!A504:A516" tooltip="הקשה על התא תעביר אותך לטבלה מקושרת בה יש לפרט את החשבוניות הרלבנטיות לסעיף" display="חומרים!A504:A516"/>
    <hyperlink ref="C26" location="חומרים!A524:A536" tooltip="הקשה על התא תעביר אותך לטבלה מקושרת בה יש לפרט את החשבוניות הרלבנטיות לסעיף" display="חומרים!A524:A536"/>
    <hyperlink ref="C27" location="חומרים!A544:A556" tooltip="הקשה על התא תעביר אותך לטבלה מקושרת בה יש לפרט את החשבוניות הרלבנטיות לסעיף" display="חומרים!A544:A556"/>
    <hyperlink ref="C28" location="חומרים!A564:A576" tooltip="הקשה על התא תעביר אותך לטבלה מקושרת בה יש לפרט את החשבוניות הרלבנטיות לסעיף" display="חומרים!A564:A576"/>
    <hyperlink ref="C29" location="חומרים!A584:A596" tooltip="הקשה על התא תעביר אותך לטבלה מקושרת בה יש לפרט את החשבוניות הרלבנטיות לסעיף" display="חומרים!A584:A596"/>
    <hyperlink ref="C30" location="חומרים!A604:A616" tooltip="הקשה על התא תעביר אותך לטבלה מקושרת בה יש לפרט את החשבוניות הרלבנטיות לסעיף" display="חומרים!A604:A616"/>
    <hyperlink ref="C31" location="חומרים!A624:A636" tooltip="הקשה על התא תעביר אותך לטבלה מקושרת בה יש לפרט את החשבוניות הרלבנטיות לסעיף" display="חומרים!A624:A636"/>
    <hyperlink ref="C32" location="חומרים!A644:A656" tooltip="הקשה על התא תעביר אותך לטבלה מקושרת בה יש לפרט את החשבוניות הרלבנטיות לסעיף" display="חומרים!A644:A656"/>
    <hyperlink ref="C4" location="חומרים!A84:A96" tooltip="הקשה על התא תעביר אותך לטבלה מקושרת בה יש לפרט את החשבוניות הרלבנטיות לסעיף" display="חומרים!A84:A96"/>
    <hyperlink ref="M105" location="חומרים!C5" tooltip="הקשה על התא, תחזיר אותך לטבלת החומרים המרכזת" display="חומרים!C5"/>
    <hyperlink ref="M125" location="חומרים!C6" tooltip="הקשה על התא, תחזיר אותך לטבלת החומרים המרכזת" display="חומרים!C6"/>
    <hyperlink ref="M145" location="חומרים!C7" tooltip="הקשה על התא, תחזיר אותך לטבלת החומרים המרכזת" display="חומרים!C7"/>
    <hyperlink ref="M165" location="חומרים!C8" tooltip="הקשה על התא, תחזיר אותך לטבלת החומרים המרכזת" display="חומרים!C8"/>
    <hyperlink ref="M185" location="חומרים!C9" tooltip="הקשה על התא, תחזיר אותך לטבלת החומרים המרכזת" display="חומרים!C9"/>
    <hyperlink ref="M205" location="חומרים!C10" tooltip="הקשה על התא, תחזיר אותך לטבלת החומרים המרכזת" display="חומרים!C10"/>
    <hyperlink ref="M225" location="חומרים!C11" tooltip="הקשה על התא, תחזיר אותך לטבלת החומרים המרכזת" display="חומרים!C11"/>
    <hyperlink ref="M245" location="חומרים!C12" tooltip="הקשה על התא, תחזיר אותך לטבלת החומרים המרכזת" display="חומרים!C12"/>
    <hyperlink ref="M265" location="חומרים!C13" tooltip="הקשה על התא, תחזיר אותך לטבלת החומרים המרכזת" display="חומרים!C13"/>
    <hyperlink ref="M285" location="חומרים!C14" tooltip="הקשה על התא, תחזיר אותך לטבלת החומרים המרכזת" display="חומרים!C14"/>
    <hyperlink ref="M305" location="חומרים!C15" tooltip="הקשה על התא, תחזיר אותך לטבלת החומרים המרכזת" display="חומרים!C15"/>
    <hyperlink ref="M325" location="חומרים!C16" tooltip="הקשה על התא, תחזיר אותך לטבלת החומרים המרכזת" display="חומרים!C16"/>
    <hyperlink ref="M345" location="חומרים!C17" tooltip="הקשה על התא, תחזיר אותך לטבלת החומרים המרכזת" display="חומרים!C17"/>
    <hyperlink ref="M365" location="חומרים!C18" tooltip="הקשה על התא, תחזיר אותך לטבלת החומרים המרכזת" display="חומרים!C18"/>
    <hyperlink ref="M385" location="חומרים!C19" tooltip="הקשה על התא, תחזיר אותך לטבלת החומרים המרכזת" display="חומרים!C19"/>
    <hyperlink ref="M405" location="חומרים!C20" tooltip="הקשה על התא, תחזיר אותך לטבלת החומרים המרכזת" display="חומרים!C20"/>
    <hyperlink ref="M425" location="חומרים!C21" tooltip="הקשה על התא, תחזיר אותך לטבלת החומרים המרכזת" display="חומרים!C21"/>
    <hyperlink ref="M445" location="חומרים!C22" tooltip="הקשה על התא, תחזיר אותך לטבלת החומרים המרכזת" display="חומרים!C22"/>
    <hyperlink ref="M465" location="חומרים!C23" tooltip="הקשה על התא, תחזיר אותך לטבלת החומרים המרכזת" display="חומרים!C23"/>
    <hyperlink ref="M485" location="חומרים!C24" tooltip="הקשה על התא, תחזיר אותך לטבלת החומרים המרכזת" display="חומרים!C24"/>
    <hyperlink ref="M505" location="חומרים!C25" tooltip="הקשה על התא, תחזיר אותך לטבלת החומרים המרכזת" display="חומרים!C25"/>
    <hyperlink ref="M525" location="חומרים!C26" tooltip="הקשה על התא, תחזיר אותך לטבלת החומרים המרכזת" display="חומרים!C26"/>
    <hyperlink ref="M545" location="חומרים!C27" tooltip="הקשה על התא, תחזיר אותך לטבלת החומרים המרכזת" display="חומרים!C27"/>
    <hyperlink ref="M565" location="חומרים!C28" tooltip="הקשה על התא, תחזיר אותך לטבלת החומרים המרכזת" display="חומרים!C28"/>
    <hyperlink ref="M585" location="חומרים!C29" tooltip="הקשה על התא, תחזיר אותך לטבלת החומרים המרכזת" display="חומרים!C29"/>
    <hyperlink ref="M605" location="חומרים!C30" tooltip="הקשה על התא, תחזיר אותך לטבלת החומרים המרכזת" display="חומרים!C30"/>
    <hyperlink ref="M625" location="חומרים!C31" tooltip="הקשה על התא, תחזיר אותך לטבלת החומרים המרכזת" display="חומרים!C31"/>
    <hyperlink ref="M645" location="חומרים!C32" tooltip="הקשה על התא, תחזיר אותך לטבלת החומרים המרכזת" display="חומרים!C32"/>
    <hyperlink ref="M85" location="חומרים!C4" tooltip="הקשה על התא, תחזיר אותך לטבלת החומרים המרכזת" display="חומרים!C4"/>
    <hyperlink ref="C3" location="חומרים!A64:A76" tooltip="הקשה על התא תעביר אותך לטבלה מקושרת בה יש לפרט את החשבוניות הרלבנטיות לסעיף" display="חומרים!A64:A76"/>
    <hyperlink ref="B665" location="חומרים!C33" tooltip="הקשה על התא, תחזיר אותך לטבלת החומרים המרכזת" display="חומרים!C33"/>
    <hyperlink ref="B685" location="חומרים!C34" tooltip="הקשה על התא, תחזיר אותך לטבלת החומרים המרכזת" display="חומרים!C34"/>
    <hyperlink ref="B725" location="חומרים!C36" tooltip="הקשה על התא, תחזיר אותך לטבלת החומרים המרכזת" display="חומרים!C36"/>
    <hyperlink ref="B745" location="חומרים!C37" tooltip="הקשה על התא, תחזיר אותך לטבלת החומרים המרכזת" display="חומרים!C37"/>
    <hyperlink ref="B765" location="חומרים!C38" tooltip="הקשה על התא, תחזיר אותך לטבלת החומרים המרכזת" display="חומרים!C38"/>
    <hyperlink ref="B785" location="חומרים!C39" tooltip="הקשה על התא, תחזיר אותך לטבלת החומרים המרכזת" display="חומרים!C39"/>
    <hyperlink ref="B805" location="חומרים!C40" tooltip="הקשה על התא, תחזיר אותך לטבלת החומרים המרכזת" display="חומרים!C40"/>
    <hyperlink ref="B825" location="חומרים!C41" tooltip="הקשה על התא, תחזיר אותך לטבלת החומרים המרכזת" display="חומרים!C41"/>
    <hyperlink ref="B845" location="חומרים!C42" tooltip="הקשה על התא, תחזיר אותך לטבלת החומרים המרכזת" display="חומרים!C42"/>
    <hyperlink ref="M665" location="חומרים!C33" tooltip="הקשה על התא, תחזיר אותך לטבלת החומרים המרכזת" display="חומרים!C33"/>
    <hyperlink ref="M685" location="חומרים!C34" tooltip="הקשה על התא, תחזיר אותך לטבלת החומרים המרכזת" display="חומרים!C34"/>
    <hyperlink ref="M725" location="חומרים!C36" tooltip="הקשה על התא, תחזיר אותך לטבלת החומרים המרכזת" display="חומרים!C36"/>
    <hyperlink ref="M745" location="חומרים!C37" tooltip="הקשה על התא, תחזיר אותך לטבלת החומרים המרכזת" display="חומרים!C37"/>
    <hyperlink ref="M765" location="חומרים!C38" tooltip="הקשה על התא, תחזיר אותך לטבלת החומרים המרכזת" display="חומרים!C38"/>
    <hyperlink ref="M785" location="חומרים!C39" tooltip="הקשה על התא, תחזיר אותך לטבלת החומרים המרכזת" display="חומרים!C39"/>
    <hyperlink ref="M805" location="חומרים!C40" tooltip="הקשה על התא, תחזיר אותך לטבלת החומרים המרכזת" display="חומרים!C40"/>
    <hyperlink ref="M825" location="חומרים!C41" tooltip="הקשה על התא, תחזיר אותך לטבלת החומרים המרכזת" display="חומרים!C41"/>
    <hyperlink ref="C33" location="חומרים!A664:A676" tooltip="הקשה על התא תעביר אותך לטבלה מקושרת בה יש לפרט את החשבוניות הרלבנטיות לסעיף" display="חומרים!A664:A676"/>
    <hyperlink ref="C34" location="חומרים!A684:A696" tooltip="הקשה על התא תעביר אותך לטבלה מקושרת בה יש לפרט את החשבוניות הרלבנטיות לסעיף" display="חומרים!A684:A696"/>
    <hyperlink ref="C35" location="חומרים!A704:A716" tooltip="הקשה על התא תעביר אותך לטבלה מקושרת בה יש לפרט את החשבוניות הרלבנטיות לסעיף" display="חומרים!A704:A716"/>
    <hyperlink ref="C36" location="חומרים!A724:A736" tooltip="הקשה על התא תעביר אותך לטבלה מקושרת בה יש לפרט את החשבוניות הרלבנטיות לסעיף" display="חומרים!A724:A736"/>
    <hyperlink ref="C37" location="חומרים!A744:A756" tooltip="הקשה על התא תעביר אותך לטבלה מקושרת בה יש לפרט את החשבוניות הרלבנטיות לסעיף" display="חומרים!A744:A756"/>
    <hyperlink ref="C38" location="חומרים!A764:A776" tooltip="הקשה על התא תעביר אותך לטבלה מקושרת בה יש לפרט את החשבוניות הרלבנטיות לסעיף" display="חומרים!A764:A776"/>
    <hyperlink ref="C39" location="חומרים!A784:A796" tooltip="הקשה על התא תעביר אותך לטבלה מקושרת בה יש לפרט את החשבוניות הרלבנטיות לסעיף" display="חומרים!A784:A796"/>
    <hyperlink ref="C40" location="חומרים!A804:A816" tooltip="הקשה על התא תעביר אותך לטבלה מקושרת בה יש לפרט את החשבוניות הרלבנטיות לסעיף" display="חומרים!A804:A816"/>
    <hyperlink ref="C41" location="חומרים!A824:A836" tooltip="הקשה על התא תעביר אותך לטבלה מקושרת בה יש לפרט את החשבוניות הרלבנטיות לסעיף" display="חומרים!A824:A836"/>
    <hyperlink ref="C52" location="חומרים!A1044:A1056" tooltip="הקשה על התא תעביר אותך לטבלה מקושרת בה יש לפרט את החשבוניות הרלבנטיות לסעיף" display="חומרים!A1044:A1056"/>
    <hyperlink ref="B705" location="חומרים!C35" tooltip="הקשה על התא, תחזיר אותך לטבלת החומרים המרכזת" display="חומרים!C35"/>
    <hyperlink ref="M705" location="חומרים!C35" tooltip="הקשה על התא, תחזיר אותך לטבלת החומרים המרכזת" display="חומרים!C35"/>
    <hyperlink ref="S65" location="חומרים!C3" tooltip="הקשה על התא, תחזיר אותך לטבלת החומרים המרכזת" display="חומרים!C3"/>
    <hyperlink ref="S85" location="חומרים!C4" tooltip="הקשה על התא, תחזיר אותך לטבלת החומרים המרכזת" display="חומרים!C4"/>
    <hyperlink ref="S105" location="חומרים!C5" tooltip="הקשה על התא, תחזיר אותך לטבלת החומרים המרכזת" display="חומרים!C5"/>
    <hyperlink ref="S125" location="חומרים!C6" tooltip="הקשה על התא, תחזיר אותך לטבלת החומרים המרכזת" display="חומרים!C6"/>
    <hyperlink ref="S145" location="חומרים!C7" tooltip="הקשה על התא, תחזיר אותך לטבלת החומרים המרכזת" display="חומרים!C7"/>
    <hyperlink ref="S165" location="חומרים!C8" tooltip="הקשה על התא, תחזיר אותך לטבלת החומרים המרכזת" display="חומרים!C8"/>
    <hyperlink ref="S185" location="חומרים!C9" tooltip="הקשה על התא, תחזיר אותך לטבלת החומרים המרכזת" display="חומרים!C9"/>
    <hyperlink ref="S205" location="חומרים!C10" tooltip="הקשה על התא, תחזיר אותך לטבלת החומרים המרכזת" display="חומרים!C10"/>
    <hyperlink ref="S225" location="חומרים!C11" tooltip="הקשה על התא, תחזיר אותך לטבלת החומרים המרכזת" display="חומרים!C11"/>
    <hyperlink ref="S245" location="חומרים!C12" tooltip="הקשה על התא, תחזיר אותך לטבלת החומרים המרכזת" display="חומרים!C12"/>
    <hyperlink ref="S265" location="חומרים!C13" tooltip="הקשה על התא, תחזיר אותך לטבלת החומרים המרכזת" display="חומרים!C13"/>
    <hyperlink ref="S285" location="חומרים!C14" tooltip="הקשה על התא, תחזיר אותך לטבלת החומרים המרכזת" display="חומרים!C14"/>
    <hyperlink ref="S305" location="חומרים!C15" tooltip="הקשה על התא, תחזיר אותך לטבלת החומרים המרכזת" display="חומרים!C15"/>
    <hyperlink ref="S325" location="חומרים!C16" tooltip="הקשה על התא, תחזיר אותך לטבלת החומרים המרכזת" display="חומרים!C16"/>
    <hyperlink ref="S345" location="חומרים!C17" tooltip="הקשה על התא, תחזיר אותך לטבלת החומרים המרכזת" display="חומרים!C17"/>
    <hyperlink ref="S365" location="חומרים!C18" tooltip="הקשה על התא, תחזיר אותך לטבלת החומרים המרכזת" display="חומרים!C18"/>
    <hyperlink ref="S385" location="חומרים!C19" tooltip="הקשה על התא, תחזיר אותך לטבלת החומרים המרכזת" display="חומרים!C19"/>
    <hyperlink ref="S405" location="חומרים!C20" tooltip="הקשה על התא, תחזיר אותך לטבלת החומרים המרכזת" display="חומרים!C20"/>
    <hyperlink ref="S425" location="חומרים!C21" tooltip="הקשה על התא, תחזיר אותך לטבלת החומרים המרכזת" display="חומרים!C21"/>
    <hyperlink ref="S445" location="חומרים!C22" tooltip="הקשה על התא, תחזיר אותך לטבלת החומרים המרכזת" display="חומרים!C22"/>
    <hyperlink ref="S465" location="חומרים!C23" tooltip="הקשה על התא, תחזיר אותך לטבלת החומרים המרכזת" display="חומרים!C23"/>
    <hyperlink ref="S485" location="חומרים!C24" tooltip="הקשה על התא, תחזיר אותך לטבלת החומרים המרכזת" display="חומרים!C24"/>
    <hyperlink ref="S505" location="חומרים!C25" tooltip="הקשה על התא, תחזיר אותך לטבלת החומרים המרכזת" display="חומרים!C25"/>
    <hyperlink ref="S525" location="חומרים!C26" tooltip="הקשה על התא, תחזיר אותך לטבלת החומרים המרכזת" display="חומרים!C26"/>
    <hyperlink ref="S545" location="חומרים!C27" tooltip="הקשה על התא, תחזיר אותך לטבלת החומרים המרכזת" display="חומרים!C27"/>
    <hyperlink ref="S565" location="חומרים!C28" tooltip="הקשה על התא, תחזיר אותך לטבלת החומרים המרכזת" display="חומרים!C28"/>
    <hyperlink ref="S585" location="חומרים!C29" tooltip="הקשה על התא, תחזיר אותך לטבלת החומרים המרכזת" display="חומרים!C29"/>
    <hyperlink ref="S605" location="חומרים!C30" tooltip="הקשה על התא, תחזיר אותך לטבלת החומרים המרכזת" display="חומרים!C30"/>
    <hyperlink ref="S625" location="חומרים!C31" tooltip="הקשה על התא, תחזיר אותך לטבלת החומרים המרכזת" display="חומרים!C31"/>
    <hyperlink ref="S645" location="חומרים!C32" tooltip="הקשה על התא, תחזיר אותך לטבלת החומרים המרכזת" display="חומרים!C32"/>
    <hyperlink ref="Y105" location="חומרים!C5" tooltip="הקשה על התא, תחזיר אותך לטבלת החומרים המרכזת" display="חומרים!C5"/>
    <hyperlink ref="Y125" location="חומרים!C6" tooltip="הקשה על התא, תחזיר אותך לטבלת החומרים המרכזת" display="חומרים!C6"/>
    <hyperlink ref="Y145" location="חומרים!C7" tooltip="הקשה על התא, תחזיר אותך לטבלת החומרים המרכזת" display="חומרים!C7"/>
    <hyperlink ref="Y165" location="חומרים!C8" tooltip="הקשה על התא, תחזיר אותך לטבלת החומרים המרכזת" display="חומרים!C8"/>
    <hyperlink ref="Y185" location="חומרים!C9" tooltip="הקשה על התא, תחזיר אותך לטבלת החומרים המרכזת" display="חומרים!C9"/>
    <hyperlink ref="Y205" location="חומרים!C10" tooltip="הקשה על התא, תחזיר אותך לטבלת החומרים המרכזת" display="חומרים!C10"/>
    <hyperlink ref="Y225" location="חומרים!C11" tooltip="הקשה על התא, תחזיר אותך לטבלת החומרים המרכזת" display="חומרים!C11"/>
    <hyperlink ref="Y245" location="חומרים!C12" tooltip="הקשה על התא, תחזיר אותך לטבלת החומרים המרכזת" display="חומרים!C12"/>
    <hyperlink ref="Y265" location="חומרים!C13" tooltip="הקשה על התא, תחזיר אותך לטבלת החומרים המרכזת" display="חומרים!C13"/>
    <hyperlink ref="Y285" location="חומרים!C14" tooltip="הקשה על התא, תחזיר אותך לטבלת החומרים המרכזת" display="חומרים!C14"/>
    <hyperlink ref="Y305" location="חומרים!C15" tooltip="הקשה על התא, תחזיר אותך לטבלת החומרים המרכזת" display="חומרים!C15"/>
    <hyperlink ref="Y325" location="חומרים!C16" tooltip="הקשה על התא, תחזיר אותך לטבלת החומרים המרכזת" display="חומרים!C16"/>
    <hyperlink ref="Y345" location="חומרים!C17" tooltip="הקשה על התא, תחזיר אותך לטבלת החומרים המרכזת" display="חומרים!C17"/>
    <hyperlink ref="Y365" location="חומרים!C18" tooltip="הקשה על התא, תחזיר אותך לטבלת החומרים המרכזת" display="חומרים!C18"/>
    <hyperlink ref="Y385" location="חומרים!C19" tooltip="הקשה על התא, תחזיר אותך לטבלת החומרים המרכזת" display="חומרים!C19"/>
    <hyperlink ref="Y405" location="חומרים!C20" tooltip="הקשה על התא, תחזיר אותך לטבלת החומרים המרכזת" display="חומרים!C20"/>
    <hyperlink ref="Y425" location="חומרים!C21" tooltip="הקשה על התא, תחזיר אותך לטבלת החומרים המרכזת" display="חומרים!C21"/>
    <hyperlink ref="Y445" location="חומרים!C22" tooltip="הקשה על התא, תחזיר אותך לטבלת החומרים המרכזת" display="חומרים!C22"/>
    <hyperlink ref="Y465" location="חומרים!C23" tooltip="הקשה על התא, תחזיר אותך לטבלת החומרים המרכזת" display="חומרים!C23"/>
    <hyperlink ref="Y485" location="חומרים!C24" tooltip="הקשה על התא, תחזיר אותך לטבלת החומרים המרכזת" display="חומרים!C24"/>
    <hyperlink ref="Y505" location="חומרים!C25" tooltip="הקשה על התא, תחזיר אותך לטבלת החומרים המרכזת" display="חומרים!C25"/>
    <hyperlink ref="Y525" location="חומרים!C26" tooltip="הקשה על התא, תחזיר אותך לטבלת החומרים המרכזת" display="חומרים!C26"/>
    <hyperlink ref="Y545" location="חומרים!C27" tooltip="הקשה על התא, תחזיר אותך לטבלת החומרים המרכזת" display="חומרים!C27"/>
    <hyperlink ref="Y565" location="חומרים!C28" tooltip="הקשה על התא, תחזיר אותך לטבלת החומרים המרכזת" display="חומרים!C28"/>
    <hyperlink ref="Y585" location="חומרים!C29" tooltip="הקשה על התא, תחזיר אותך לטבלת החומרים המרכזת" display="חומרים!C29"/>
    <hyperlink ref="Y605" location="'חומרים '!C30" tooltip="הקשה על התא, תחזיר אותך לטבלת החומרים המרכזת" display="'חומרים '!C30"/>
    <hyperlink ref="Y625" location="חומרים!C31" tooltip="הקשה על התא, תחזיר אותך לטבלת החומרים המרכזת" display="חומרים!C31"/>
    <hyperlink ref="Y645" location="חומרים!C32" tooltip="הקשה על התא, תחזיר אותך לטבלת החומרים המרכזת" display="חומרים!C32"/>
    <hyperlink ref="Y65" location="חומרים!C3" tooltip="הקשה על התא, תחזיר אותך לטבלת החומרים המרכזת" display="חומרים!C3"/>
    <hyperlink ref="Y85" location="חומרים!C4" tooltip="הקשה על התא, תחזיר אותך לטבלת החומרים המרכזת" display="חומרים!C4"/>
    <hyperlink ref="S665" location="חומרים!C33" tooltip="הקשה על התא, תחזיר אותך לטבלת החומרים המרכזת" display="חומרים!C33"/>
    <hyperlink ref="S685" location="חומרים!C34" tooltip="הקשה על התא, תחזיר אותך לטבלת החומרים המרכזת" display="חומרים!C34"/>
    <hyperlink ref="S725" location="חומרים!C36" tooltip="הקשה על התא, תחזיר אותך לטבלת החומרים המרכזת" display="חומרים!C36"/>
    <hyperlink ref="S745" location="חומרים!C37" tooltip="הקשה על התא, תחזיר אותך לטבלת החומרים המרכזת" display="חומרים!C37"/>
    <hyperlink ref="S765" location="חומרים!C38" tooltip="הקשה על התא, תחזיר אותך לטבלת החומרים המרכזת" display="חומרים!C38"/>
    <hyperlink ref="S785" location="חומרים!C39" tooltip="הקשה על התא, תחזיר אותך לטבלת החומרים המרכזת" display="חומרים!C39"/>
    <hyperlink ref="S805" location="חומרים!C40" tooltip="הקשה על התא, תחזיר אותך לטבלת החומרים המרכזת" display="חומרים!C40"/>
    <hyperlink ref="S825" location="חומרים!C41" tooltip="הקשה על התא, תחזיר אותך לטבלת החומרים המרכזת" display="חומרים!C41"/>
    <hyperlink ref="Y665" location="חומרים!C33" tooltip="הקשה על התא, תחזיר אותך לטבלת החומרים המרכזת" display="חומרים!C33"/>
    <hyperlink ref="Y685" location="חומרים!C34" tooltip="הקשה על התא, תחזיר אותך לטבלת החומרים המרכזת" display="חומרים!C34"/>
    <hyperlink ref="Y725" location="חומרים!C36" tooltip="הקשה על התא, תחזיר אותך לטבלת החומרים המרכזת" display="חומרים!C36"/>
    <hyperlink ref="Y745" location="חומרים!C37" tooltip="הקשה על התא, תחזיר אותך לטבלת החומרים המרכזת" display="חומרים!C37"/>
    <hyperlink ref="Y765" location="חומרים!C38" tooltip="הקשה על התא, תחזיר אותך לטבלת החומרים המרכזת" display="חומרים!C38"/>
    <hyperlink ref="Y785" location="חומרים!C39" tooltip="הקשה על התא, תחזיר אותך לטבלת החומרים המרכזת" display="חומרים!C39"/>
    <hyperlink ref="Y805" location="חומרים!C40" tooltip="הקשה על התא, תחזיר אותך לטבלת החומרים המרכזת" display="חומרים!C40"/>
    <hyperlink ref="Y825" location="חומרים!C41" tooltip="הקשה על התא, תחזיר אותך לטבלת החומרים המרכזת" display="חומרים!C41"/>
    <hyperlink ref="S705" location="חומרים!C35" tooltip="הקשה על התא, תחזיר אותך לטבלת החומרים המרכזת" display="חומרים!C35"/>
    <hyperlink ref="Y705" location="חומרים!C35" tooltip="הקשה על התא, תחזיר אותך לטבלת החומרים המרכזת" display="חומרים!C35"/>
    <hyperlink ref="M65" location="חומרים!C3" tooltip="הקשה על התא, תחזיר אותך לטבלת החומרים המרכזת" display="חומרים!C3"/>
    <hyperlink ref="B65" location="חומרים!C3" tooltip="הקשה על התא, תחזיר אותך לטבלת החומרים המרכזת" display="חומרים!C3"/>
    <hyperlink ref="C42" location="חומרים!A844:A856" tooltip="הקשה על התא תעביר אותך לטבלה מקושרת בה יש לפרט את החשבוניות הרלבנטיות לסעיף" display="חומרים!A844:A856"/>
    <hyperlink ref="C43" location="חומרים!A864:A876" tooltip="הקשה על התא תעביר אותך לטבלה מקושרת בה יש לפרט את החשבוניות הרלבנטיות לסעיף" display="חומרים!A864:A876"/>
    <hyperlink ref="C44" location="חומרים!A884:A896" tooltip="הקשה על התא תעביר אותך לטבלה מקושרת בה יש לפרט את החשבוניות הרלבנטיות לסעיף" display="חומרים!A884:A896"/>
    <hyperlink ref="C45" location="חומרים!A904:A916" tooltip="הקשה על התא תעביר אותך לטבלה מקושרת בה יש לפרט את החשבוניות הרלבנטיות לסעיף" display="חומרים!A904:A916"/>
    <hyperlink ref="C46" location="חומרים!A924:A936" tooltip="הקשה על התא תעביר אותך לטבלה מקושרת בה יש לפרט את החשבוניות הרלבנטיות לסעיף" display="חומרים!A924:A936"/>
    <hyperlink ref="C47" location="חומרים!A944:A956" tooltip="הקשה על התא תעביר אותך לטבלה מקושרת בה יש לפרט את החשבוניות הרלבנטיות לסעיף" display="חומרים!A944:A956"/>
    <hyperlink ref="C48" location="חומרים!A964:A976" tooltip="הקשה על התא תעביר אותך לטבלה מקושרת בה יש לפרט את החשבוניות הרלבנטיות לסעיף" display="חומרים!A964:A976"/>
    <hyperlink ref="C49" location="חומרים!A984:A996" tooltip="הקשה על התא תעביר אותך לטבלה מקושרת בה יש לפרט את החשבוניות הרלבנטיות לסעיף" display="חומרים!A984:A996"/>
    <hyperlink ref="C50" location="חומרים!A1004:A1016" tooltip="הקשה על התא תעביר אותך לטבלה מקושרת בה יש לפרט את החשבוניות הרלבנטיות לסעיף" display="חומרים!A1004:A1016"/>
    <hyperlink ref="C51" location="חומרים!A1024:A1036" tooltip="הקשה על התא תעביר אותך לטבלה מקושרת בה יש לפרט את החשבוניות הרלבנטיות לסעיף" display="חומרים!A1024:A1036"/>
    <hyperlink ref="B865" location="חומרים!C43" tooltip="הקשה על התא, תחזיר אותך לטבלת החומרים המרכזת" display="חומרים!C43"/>
    <hyperlink ref="B885" location="חומרים!C44" tooltip="הקשה על התא, תחזיר אותך לטבלת החומרים המרכזת" display="חומרים!C44"/>
    <hyperlink ref="B925" location="חומרים!C46" tooltip="הקשה על התא, תחזיר אותך לטבלת החומרים המרכזת" display="חומרים!C46"/>
    <hyperlink ref="B945" location="חומרים!C47" tooltip="הקשה על התא, תחזיר אותך לטבלת החומרים המרכזת" display="חומרים!C47"/>
    <hyperlink ref="B965" location="חומרים!C48" tooltip="הקשה על התא, תחזיר אותך לטבלת החומרים המרכזת" display="חומרים!C48"/>
    <hyperlink ref="B985" location="חומרים!C49" tooltip="הקשה על התא, תחזיר אותך לטבלת החומרים המרכזת" display="חומרים!C49"/>
    <hyperlink ref="B1005" location="חומרים!C50" tooltip="הקשה על התא, תחזיר אותך לטבלת החומרים המרכזת" display="חומרים!C50"/>
    <hyperlink ref="B1025" location="חומרים!C51" tooltip="הקשה על התא, תחזיר אותך לטבלת החומרים המרכזת" display="חומרים!C51"/>
    <hyperlink ref="B1045" location="חומרים!C52" tooltip="הקשה על התא, תחזיר אותך לטבלת החומרים המרכזת" display="חומרים!C52"/>
    <hyperlink ref="B905" location="חומרים!C45" tooltip="הקשה על התא, תחזיר אותך לטבלת החומרים המרכזת" display="חומרים!C45"/>
    <hyperlink ref="S845" location="חומרים!C42" tooltip="הקשה על התא, תחזיר אותך לטבלת החומרים המרכזת" display="חומרים!C42"/>
    <hyperlink ref="Y845" location="חומרים!C42" tooltip="הקשה על התא, תחזיר אותך לטבלת החומרים המרכזת" display="חומרים!C42"/>
    <hyperlink ref="M845" location="חומרים!C42" tooltip="הקשה על התא, תחזיר אותך לטבלת החומרים המרכזת" display="חומרים!C42"/>
    <hyperlink ref="S865" location="חומרים!C43" tooltip="הקשה על התא, תחזיר אותך לטבלת החומרים המרכזת" display="חומרים!C43"/>
    <hyperlink ref="Y865" location="חומרים!C43" tooltip="הקשה על התא, תחזיר אותך לטבלת החומרים המרכזת" display="חומרים!C43"/>
    <hyperlink ref="S885" location="חומרים!C44" tooltip="הקשה על התא, תחזיר אותך לטבלת החומרים המרכזת" display="חומרים!C44"/>
    <hyperlink ref="Y885" location="חומרים!C44" tooltip="הקשה על התא, תחזיר אותך לטבלת החומרים המרכזת" display="חומרים!C44"/>
    <hyperlink ref="S905" location="חומרים!C45" tooltip="הקשה על התא, תחזיר אותך לטבלת החומרים המרכזת" display="חומרים!C45"/>
    <hyperlink ref="Y905" location="חומרים!C45" tooltip="הקשה על התא, תחזיר אותך לטבלת החומרים המרכזת" display="חומרים!C45"/>
    <hyperlink ref="S925" location="חומרים!C46" tooltip="הקשה על התא, תחזיר אותך לטבלת החומרים המרכזת" display="חומרים!C46"/>
    <hyperlink ref="Y925" location="חומרים!C46" tooltip="הקשה על התא, תחזיר אותך לטבלת החומרים המרכזת" display="חומרים!C46"/>
    <hyperlink ref="S945" location="חומרים!C47" tooltip="הקשה על התא, תחזיר אותך לטבלת החומרים המרכזת" display="חומרים!C47"/>
    <hyperlink ref="Y945" location="חומרים!C47" tooltip="הקשה על התא, תחזיר אותך לטבלת החומרים המרכזת" display="חומרים!C47"/>
    <hyperlink ref="S965" location="חומרים!C48" tooltip="הקשה על התא, תחזיר אותך לטבלת החומרים המרכזת" display="חומרים!C48"/>
    <hyperlink ref="Y965" location="חומרים!C48" tooltip="הקשה על התא, תחזיר אותך לטבלת החומרים המרכזת" display="חומרים!C48"/>
    <hyperlink ref="S985" location="חומרים!C49" tooltip="הקשה על התא, תחזיר אותך לטבלת החומרים המרכזת" display="חומרים!C49"/>
    <hyperlink ref="Y985" location="חומרים!C49" tooltip="הקשה על התא, תחזיר אותך לטבלת החומרים המרכזת" display="חומרים!C49"/>
    <hyperlink ref="S1005" location="חומרים!C50" tooltip="הקשה על התא, תחזיר אותך לטבלת החומרים המרכזת" display="חומרים!C50"/>
    <hyperlink ref="Y1005" location="חומרים!C50" tooltip="הקשה על התא, תחזיר אותך לטבלת החומרים המרכזת" display="חומרים!C50"/>
    <hyperlink ref="S1025" location="חומרים!C51" tooltip="הקשה על התא, תחזיר אותך לטבלת החומרים המרכזת" display="חומרים!C51"/>
    <hyperlink ref="Y1025" location="חומרים!C51" tooltip="הקשה על התא, תחזיר אותך לטבלת החומרים המרכזת" display="חומרים!C51"/>
    <hyperlink ref="S1045" location="חומרים!C52" tooltip="הקשה על התא, תחזיר אותך לטבלת החומרים המרכזת" display="חומרים!C52"/>
    <hyperlink ref="Y1045" location="חומרים!C52" tooltip="הקשה על התא, תחזיר אותך לטבלת החומרים המרכזת" display="חומרים!C52"/>
    <hyperlink ref="M865" location="חומרים!C43" tooltip="הקשה על התא, תחזיר אותך לטבלת החומרים המרכזת" display="חומרים!C43"/>
    <hyperlink ref="M885" location="חומרים!C44" tooltip="הקשה על התא, תחזיר אותך לטבלת החומרים המרכזת" display="חומרים!C44"/>
    <hyperlink ref="M905" location="חומרים!C45" tooltip="הקשה על התא, תחזיר אותך לטבלת החומרים המרכזת" display="חומרים!C45"/>
    <hyperlink ref="M925" location="חומרים!C46" tooltip="הקשה על התא, תחזיר אותך לטבלת החומרים המרכזת" display="חומרים!C46"/>
    <hyperlink ref="M945" location="חומרים!C47" tooltip="הקשה על התא, תחזיר אותך לטבלת החומרים המרכזת" display="חומרים!C47"/>
    <hyperlink ref="M965" location="חומרים!C48" tooltip="הקשה על התא, תחזיר אותך לטבלת החומרים המרכזת" display="חומרים!C48"/>
    <hyperlink ref="M985" location="חומרים!C49" tooltip="הקשה על התא, תחזיר אותך לטבלת החומרים המרכזת" display="חומרים!C49"/>
    <hyperlink ref="M1005" location="חומרים!C50" tooltip="הקשה על התא, תחזיר אותך לטבלת החומרים המרכזת" display="חומרים!C50"/>
    <hyperlink ref="M1025" location="חומרים!C51" tooltip="הקשה על התא, תחזיר אותך לטבלת החומרים המרכזת" display="חומרים!C51"/>
    <hyperlink ref="M1045" location="חומרים!C52" tooltip="הקשה על התא, תחזיר אותך לטבלת החומרים המרכזת" display="חומרים!C52"/>
  </hyperlinks>
  <printOptions horizontalCentered="1" verticalCentered="1"/>
  <pageMargins left="0.74803149606299213" right="0.74803149606299213" top="0.38" bottom="0.43" header="0.27" footer="0.23"/>
  <pageSetup paperSize="9" scale="10" orientation="portrait" horizontalDpi="1200" verticalDpi="1200" r:id="rId1"/>
  <headerFooter alignWithMargins="0">
    <oddFooter>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6">
    <tabColor indexed="42"/>
    <pageSetUpPr fitToPage="1"/>
  </sheetPr>
  <dimension ref="A1:R62"/>
  <sheetViews>
    <sheetView showGridLines="0" rightToLeft="1" zoomScale="90" workbookViewId="0">
      <pane ySplit="2" topLeftCell="A3" activePane="bottomLeft" state="frozen"/>
      <selection pane="bottomLeft" activeCell="B3" sqref="B3"/>
    </sheetView>
  </sheetViews>
  <sheetFormatPr defaultRowHeight="12.75" x14ac:dyDescent="0.2"/>
  <cols>
    <col min="1" max="1" width="5" style="3" bestFit="1" customWidth="1"/>
    <col min="2" max="2" width="16" style="3" customWidth="1"/>
    <col min="3" max="3" width="10.7109375" style="3" bestFit="1" customWidth="1"/>
    <col min="4" max="4" width="10.85546875" style="3" customWidth="1"/>
    <col min="5" max="5" width="12" style="3" customWidth="1"/>
    <col min="6" max="6" width="10" style="3" customWidth="1"/>
    <col min="7" max="7" width="9.85546875" style="3" customWidth="1"/>
    <col min="8" max="8" width="12.7109375" style="3" customWidth="1"/>
    <col min="9" max="9" width="13" style="3" customWidth="1"/>
    <col min="10" max="10" width="14.5703125" style="3" customWidth="1"/>
    <col min="11" max="11" width="16.42578125" style="3" customWidth="1"/>
    <col min="12" max="12" width="15.85546875" style="3" customWidth="1"/>
    <col min="13" max="13" width="10.7109375" style="3" hidden="1" customWidth="1"/>
    <col min="14" max="14" width="11.42578125" style="3" hidden="1" customWidth="1"/>
    <col min="15" max="15" width="38.85546875" style="3" hidden="1" customWidth="1"/>
    <col min="16" max="17" width="11.42578125" style="3" hidden="1" customWidth="1"/>
    <col min="18" max="18" width="23.42578125" style="3" hidden="1" customWidth="1"/>
    <col min="19" max="16384" width="9.140625" style="3"/>
  </cols>
  <sheetData>
    <row r="1" spans="1:18" s="82" customFormat="1" ht="25.5" customHeight="1" x14ac:dyDescent="0.3">
      <c r="A1" s="467" t="s">
        <v>73</v>
      </c>
      <c r="B1" s="468"/>
      <c r="C1" s="469" t="s">
        <v>81</v>
      </c>
      <c r="D1" s="469"/>
      <c r="E1" s="155">
        <f>DATEDIF('ראשי-פרטים כלליים וריכוז הוצאות'!$E$21,'ראשי-פרטים כלליים וריכוז הוצאות'!$F$21+1,"m")</f>
        <v>0</v>
      </c>
      <c r="F1" s="156"/>
      <c r="G1" s="157" t="s">
        <v>50</v>
      </c>
      <c r="H1" s="158">
        <f>'ראשי-פרטים כלליים וריכוז הוצאות'!E21</f>
        <v>0</v>
      </c>
      <c r="I1" s="157" t="s">
        <v>51</v>
      </c>
      <c r="J1" s="158">
        <f>'ראשי-פרטים כלליים וריכוז הוצאות'!F21</f>
        <v>0</v>
      </c>
      <c r="K1" s="153" t="s">
        <v>71</v>
      </c>
      <c r="L1" s="154">
        <f>'ראשי-פרטים כלליים וריכוז הוצאות'!F5</f>
        <v>0</v>
      </c>
      <c r="M1" s="470" t="s">
        <v>48</v>
      </c>
      <c r="N1" s="470"/>
      <c r="O1" s="470"/>
      <c r="P1" s="470"/>
      <c r="Q1" s="470"/>
      <c r="R1" s="470"/>
    </row>
    <row r="2" spans="1:18" s="29" customFormat="1" ht="50.25" customHeight="1" x14ac:dyDescent="0.2">
      <c r="A2" s="159" t="s">
        <v>6</v>
      </c>
      <c r="B2" s="146" t="s">
        <v>104</v>
      </c>
      <c r="C2" s="159" t="s">
        <v>84</v>
      </c>
      <c r="D2" s="160" t="s">
        <v>87</v>
      </c>
      <c r="E2" s="146" t="s">
        <v>185</v>
      </c>
      <c r="F2" s="146" t="s">
        <v>108</v>
      </c>
      <c r="G2" s="146" t="s">
        <v>85</v>
      </c>
      <c r="H2" s="26" t="s">
        <v>86</v>
      </c>
      <c r="I2" s="26" t="s">
        <v>67</v>
      </c>
      <c r="J2" s="26" t="s">
        <v>83</v>
      </c>
      <c r="K2" s="146" t="s">
        <v>90</v>
      </c>
      <c r="L2" s="146" t="s">
        <v>91</v>
      </c>
      <c r="M2" s="78" t="s">
        <v>47</v>
      </c>
      <c r="N2" s="27" t="s">
        <v>92</v>
      </c>
      <c r="O2" s="28" t="s">
        <v>46</v>
      </c>
      <c r="P2" s="27" t="s">
        <v>121</v>
      </c>
      <c r="Q2" s="27" t="s">
        <v>123</v>
      </c>
      <c r="R2" s="27" t="s">
        <v>122</v>
      </c>
    </row>
    <row r="3" spans="1:18" s="6" customFormat="1" ht="24" customHeight="1" x14ac:dyDescent="0.2">
      <c r="A3" s="149">
        <v>1</v>
      </c>
      <c r="B3" s="328"/>
      <c r="C3" s="295"/>
      <c r="D3" s="296"/>
      <c r="E3" s="161">
        <f>IF((COUNTA(C3,D3)=2),D3*IF($A$62="כן",0.33333,0.33333)*$E$1/12,0)</f>
        <v>0</v>
      </c>
      <c r="F3" s="297"/>
      <c r="G3" s="298"/>
      <c r="H3" s="75"/>
      <c r="I3" s="119">
        <v>0</v>
      </c>
      <c r="J3" s="162" t="str">
        <f>IF($E$1=0,"הזן תקופת כתב אישור בגליון ראשי",(G3/$E$1)*E3*F3)</f>
        <v>הזן תקופת כתב אישור בגליון ראשי</v>
      </c>
      <c r="K3" s="162" t="str">
        <f>IF($E$1=0,"הזן תקופת כתב אישור בגליון ראשי",H3+J3)</f>
        <v>הזן תקופת כתב אישור בגליון ראשי</v>
      </c>
      <c r="L3" s="162" t="str">
        <f>IF($E$1=0,"הזן תקופת כתב אישור בגליון ראשי",(IF(I3-H3&lt;=0,0,(MIN(I3-H3,E3,(G3/$E$1)*F3*E3)))))</f>
        <v>הזן תקופת כתב אישור בגליון ראשי</v>
      </c>
      <c r="M3" s="75" t="str">
        <f>L3</f>
        <v>הזן תקופת כתב אישור בגליון ראשי</v>
      </c>
      <c r="N3" s="79" t="e">
        <f t="shared" ref="N3:N34" si="0">M3-J3</f>
        <v>#VALUE!</v>
      </c>
      <c r="O3" s="80"/>
      <c r="P3" s="81">
        <f t="shared" ref="P3:P52" si="1">G3</f>
        <v>0</v>
      </c>
      <c r="Q3" s="79" t="str">
        <f>IF($E$1=0,"הזן תקופת כתב אישור בגליון ראשי",(IF(I3-H3&lt;=0,0,(MIN(I3-H3,E3,(P3/$E$1)*F3*E3)))))</f>
        <v>הזן תקופת כתב אישור בגליון ראשי</v>
      </c>
      <c r="R3" s="79" t="e">
        <f>IF((OR(Q3-M3&gt;0.5,M3-Q3&gt;0.5)),"שים לב כי מומלץ להכיר בסכום שונה מדיווח החברה","")</f>
        <v>#VALUE!</v>
      </c>
    </row>
    <row r="4" spans="1:18" s="6" customFormat="1" ht="24" customHeight="1" x14ac:dyDescent="0.2">
      <c r="A4" s="149">
        <v>2</v>
      </c>
      <c r="B4" s="328"/>
      <c r="C4" s="295"/>
      <c r="D4" s="296"/>
      <c r="E4" s="161">
        <f t="shared" ref="E4:E52" si="2">IF((COUNTA(C4,D4)=2),D4*IF($A$62="כן",0.33333,0.33333)*$E$1/12,0)</f>
        <v>0</v>
      </c>
      <c r="F4" s="297"/>
      <c r="G4" s="298"/>
      <c r="H4" s="75"/>
      <c r="I4" s="119">
        <v>0</v>
      </c>
      <c r="J4" s="162" t="str">
        <f t="shared" ref="J4:J52" si="3">IF($E$1=0,"הזן תקופת כתב אישור בגליון ראשי",(G4/$E$1)*E4*F4)</f>
        <v>הזן תקופת כתב אישור בגליון ראשי</v>
      </c>
      <c r="K4" s="162" t="str">
        <f t="shared" ref="K4:K52" si="4">IF($E$1=0,"הזן תקופת כתב אישור בגליון ראשי",H4+J4)</f>
        <v>הזן תקופת כתב אישור בגליון ראשי</v>
      </c>
      <c r="L4" s="162" t="str">
        <f t="shared" ref="L4:L52" si="5">IF($E$1=0,"הזן תקופת כתב אישור בגליון ראשי",(IF(I4-H4&lt;=0,0,(MIN(I4-H4,E4,(G4/$E$1)*F4*E4)))))</f>
        <v>הזן תקופת כתב אישור בגליון ראשי</v>
      </c>
      <c r="M4" s="75" t="str">
        <f t="shared" ref="M4:M52" si="6">L4</f>
        <v>הזן תקופת כתב אישור בגליון ראשי</v>
      </c>
      <c r="N4" s="79" t="e">
        <f t="shared" si="0"/>
        <v>#VALUE!</v>
      </c>
      <c r="O4" s="80"/>
      <c r="P4" s="81">
        <f t="shared" si="1"/>
        <v>0</v>
      </c>
      <c r="Q4" s="79" t="str">
        <f t="shared" ref="Q4:Q52" si="7">IF($E$1=0,"הזן תקופת כתב אישור בגליון ראשי",(IF(I4-H4&lt;=0,0,(MIN(I4-H4,E4,(P4/$E$1)*F4*E4)))))</f>
        <v>הזן תקופת כתב אישור בגליון ראשי</v>
      </c>
      <c r="R4" s="79" t="e">
        <f t="shared" ref="R4:R52" si="8">IF((OR(Q4-M4&gt;0.5,M4-Q4&gt;0.5)),"שים לב כי מומלץ להכיר בסכום שונה מדיווח החברה","")</f>
        <v>#VALUE!</v>
      </c>
    </row>
    <row r="5" spans="1:18" s="6" customFormat="1" ht="24" customHeight="1" x14ac:dyDescent="0.2">
      <c r="A5" s="149">
        <v>3</v>
      </c>
      <c r="B5" s="328"/>
      <c r="C5" s="295"/>
      <c r="D5" s="296"/>
      <c r="E5" s="161">
        <f t="shared" si="2"/>
        <v>0</v>
      </c>
      <c r="F5" s="297"/>
      <c r="G5" s="298"/>
      <c r="H5" s="75"/>
      <c r="I5" s="119">
        <v>0</v>
      </c>
      <c r="J5" s="162" t="str">
        <f t="shared" si="3"/>
        <v>הזן תקופת כתב אישור בגליון ראשי</v>
      </c>
      <c r="K5" s="162" t="str">
        <f t="shared" si="4"/>
        <v>הזן תקופת כתב אישור בגליון ראשי</v>
      </c>
      <c r="L5" s="162" t="str">
        <f t="shared" si="5"/>
        <v>הזן תקופת כתב אישור בגליון ראשי</v>
      </c>
      <c r="M5" s="75" t="str">
        <f t="shared" si="6"/>
        <v>הזן תקופת כתב אישור בגליון ראשי</v>
      </c>
      <c r="N5" s="79" t="e">
        <f t="shared" si="0"/>
        <v>#VALUE!</v>
      </c>
      <c r="O5" s="80"/>
      <c r="P5" s="81">
        <f t="shared" si="1"/>
        <v>0</v>
      </c>
      <c r="Q5" s="79" t="str">
        <f t="shared" si="7"/>
        <v>הזן תקופת כתב אישור בגליון ראשי</v>
      </c>
      <c r="R5" s="79" t="e">
        <f t="shared" si="8"/>
        <v>#VALUE!</v>
      </c>
    </row>
    <row r="6" spans="1:18" s="6" customFormat="1" ht="24" customHeight="1" x14ac:dyDescent="0.2">
      <c r="A6" s="149">
        <v>4</v>
      </c>
      <c r="B6" s="328"/>
      <c r="C6" s="295"/>
      <c r="D6" s="296"/>
      <c r="E6" s="161">
        <f t="shared" si="2"/>
        <v>0</v>
      </c>
      <c r="F6" s="297"/>
      <c r="G6" s="298"/>
      <c r="H6" s="75"/>
      <c r="I6" s="119">
        <v>0</v>
      </c>
      <c r="J6" s="162" t="str">
        <f t="shared" si="3"/>
        <v>הזן תקופת כתב אישור בגליון ראשי</v>
      </c>
      <c r="K6" s="162" t="str">
        <f t="shared" si="4"/>
        <v>הזן תקופת כתב אישור בגליון ראשי</v>
      </c>
      <c r="L6" s="162" t="str">
        <f t="shared" si="5"/>
        <v>הזן תקופת כתב אישור בגליון ראשי</v>
      </c>
      <c r="M6" s="75" t="str">
        <f t="shared" si="6"/>
        <v>הזן תקופת כתב אישור בגליון ראשי</v>
      </c>
      <c r="N6" s="79" t="e">
        <f t="shared" si="0"/>
        <v>#VALUE!</v>
      </c>
      <c r="O6" s="80"/>
      <c r="P6" s="81">
        <f t="shared" si="1"/>
        <v>0</v>
      </c>
      <c r="Q6" s="79" t="str">
        <f t="shared" si="7"/>
        <v>הזן תקופת כתב אישור בגליון ראשי</v>
      </c>
      <c r="R6" s="79" t="e">
        <f t="shared" si="8"/>
        <v>#VALUE!</v>
      </c>
    </row>
    <row r="7" spans="1:18" s="6" customFormat="1" ht="24" customHeight="1" x14ac:dyDescent="0.2">
      <c r="A7" s="149">
        <v>5</v>
      </c>
      <c r="B7" s="328"/>
      <c r="C7" s="295"/>
      <c r="D7" s="296"/>
      <c r="E7" s="161">
        <f t="shared" si="2"/>
        <v>0</v>
      </c>
      <c r="F7" s="297"/>
      <c r="G7" s="298"/>
      <c r="H7" s="75"/>
      <c r="I7" s="119">
        <v>0</v>
      </c>
      <c r="J7" s="162" t="str">
        <f t="shared" si="3"/>
        <v>הזן תקופת כתב אישור בגליון ראשי</v>
      </c>
      <c r="K7" s="162" t="str">
        <f t="shared" si="4"/>
        <v>הזן תקופת כתב אישור בגליון ראשי</v>
      </c>
      <c r="L7" s="162" t="str">
        <f t="shared" si="5"/>
        <v>הזן תקופת כתב אישור בגליון ראשי</v>
      </c>
      <c r="M7" s="75" t="str">
        <f t="shared" si="6"/>
        <v>הזן תקופת כתב אישור בגליון ראשי</v>
      </c>
      <c r="N7" s="79" t="e">
        <f t="shared" si="0"/>
        <v>#VALUE!</v>
      </c>
      <c r="O7" s="80"/>
      <c r="P7" s="81">
        <f t="shared" si="1"/>
        <v>0</v>
      </c>
      <c r="Q7" s="79" t="str">
        <f t="shared" si="7"/>
        <v>הזן תקופת כתב אישור בגליון ראשי</v>
      </c>
      <c r="R7" s="79" t="e">
        <f t="shared" si="8"/>
        <v>#VALUE!</v>
      </c>
    </row>
    <row r="8" spans="1:18" s="6" customFormat="1" ht="24" customHeight="1" x14ac:dyDescent="0.2">
      <c r="A8" s="149">
        <v>6</v>
      </c>
      <c r="B8" s="328"/>
      <c r="C8" s="295"/>
      <c r="D8" s="296"/>
      <c r="E8" s="161">
        <f t="shared" si="2"/>
        <v>0</v>
      </c>
      <c r="F8" s="297"/>
      <c r="G8" s="298"/>
      <c r="H8" s="75"/>
      <c r="I8" s="119">
        <v>0</v>
      </c>
      <c r="J8" s="162" t="str">
        <f t="shared" si="3"/>
        <v>הזן תקופת כתב אישור בגליון ראשי</v>
      </c>
      <c r="K8" s="162" t="str">
        <f t="shared" si="4"/>
        <v>הזן תקופת כתב אישור בגליון ראשי</v>
      </c>
      <c r="L8" s="162" t="str">
        <f t="shared" si="5"/>
        <v>הזן תקופת כתב אישור בגליון ראשי</v>
      </c>
      <c r="M8" s="75" t="str">
        <f t="shared" si="6"/>
        <v>הזן תקופת כתב אישור בגליון ראשי</v>
      </c>
      <c r="N8" s="79" t="e">
        <f t="shared" si="0"/>
        <v>#VALUE!</v>
      </c>
      <c r="O8" s="80"/>
      <c r="P8" s="81">
        <f t="shared" si="1"/>
        <v>0</v>
      </c>
      <c r="Q8" s="79" t="str">
        <f t="shared" si="7"/>
        <v>הזן תקופת כתב אישור בגליון ראשי</v>
      </c>
      <c r="R8" s="79" t="e">
        <f t="shared" si="8"/>
        <v>#VALUE!</v>
      </c>
    </row>
    <row r="9" spans="1:18" s="6" customFormat="1" ht="24" customHeight="1" x14ac:dyDescent="0.2">
      <c r="A9" s="149">
        <v>7</v>
      </c>
      <c r="B9" s="328"/>
      <c r="C9" s="295"/>
      <c r="D9" s="296"/>
      <c r="E9" s="161">
        <f t="shared" si="2"/>
        <v>0</v>
      </c>
      <c r="F9" s="297"/>
      <c r="G9" s="298"/>
      <c r="H9" s="75"/>
      <c r="I9" s="119">
        <v>0</v>
      </c>
      <c r="J9" s="162" t="str">
        <f t="shared" si="3"/>
        <v>הזן תקופת כתב אישור בגליון ראשי</v>
      </c>
      <c r="K9" s="162" t="str">
        <f t="shared" si="4"/>
        <v>הזן תקופת כתב אישור בגליון ראשי</v>
      </c>
      <c r="L9" s="162" t="str">
        <f t="shared" si="5"/>
        <v>הזן תקופת כתב אישור בגליון ראשי</v>
      </c>
      <c r="M9" s="75" t="str">
        <f t="shared" si="6"/>
        <v>הזן תקופת כתב אישור בגליון ראשי</v>
      </c>
      <c r="N9" s="79" t="e">
        <f t="shared" si="0"/>
        <v>#VALUE!</v>
      </c>
      <c r="O9" s="80"/>
      <c r="P9" s="81">
        <f t="shared" si="1"/>
        <v>0</v>
      </c>
      <c r="Q9" s="79" t="str">
        <f t="shared" si="7"/>
        <v>הזן תקופת כתב אישור בגליון ראשי</v>
      </c>
      <c r="R9" s="79" t="e">
        <f t="shared" si="8"/>
        <v>#VALUE!</v>
      </c>
    </row>
    <row r="10" spans="1:18" s="6" customFormat="1" ht="24" customHeight="1" x14ac:dyDescent="0.2">
      <c r="A10" s="149">
        <v>8</v>
      </c>
      <c r="B10" s="328"/>
      <c r="C10" s="295"/>
      <c r="D10" s="296"/>
      <c r="E10" s="161">
        <f t="shared" si="2"/>
        <v>0</v>
      </c>
      <c r="F10" s="297"/>
      <c r="G10" s="298"/>
      <c r="H10" s="75"/>
      <c r="I10" s="119">
        <v>0</v>
      </c>
      <c r="J10" s="162" t="str">
        <f t="shared" si="3"/>
        <v>הזן תקופת כתב אישור בגליון ראשי</v>
      </c>
      <c r="K10" s="162" t="str">
        <f t="shared" si="4"/>
        <v>הזן תקופת כתב אישור בגליון ראשי</v>
      </c>
      <c r="L10" s="162" t="str">
        <f t="shared" si="5"/>
        <v>הזן תקופת כתב אישור בגליון ראשי</v>
      </c>
      <c r="M10" s="75" t="str">
        <f t="shared" si="6"/>
        <v>הזן תקופת כתב אישור בגליון ראשי</v>
      </c>
      <c r="N10" s="79" t="e">
        <f t="shared" si="0"/>
        <v>#VALUE!</v>
      </c>
      <c r="O10" s="80"/>
      <c r="P10" s="81">
        <f t="shared" si="1"/>
        <v>0</v>
      </c>
      <c r="Q10" s="79" t="str">
        <f t="shared" si="7"/>
        <v>הזן תקופת כתב אישור בגליון ראשי</v>
      </c>
      <c r="R10" s="79" t="e">
        <f t="shared" si="8"/>
        <v>#VALUE!</v>
      </c>
    </row>
    <row r="11" spans="1:18" s="6" customFormat="1" ht="24" customHeight="1" x14ac:dyDescent="0.2">
      <c r="A11" s="149">
        <v>9</v>
      </c>
      <c r="B11" s="328"/>
      <c r="C11" s="295"/>
      <c r="D11" s="296"/>
      <c r="E11" s="161">
        <f t="shared" si="2"/>
        <v>0</v>
      </c>
      <c r="F11" s="297"/>
      <c r="G11" s="298"/>
      <c r="H11" s="75"/>
      <c r="I11" s="119">
        <v>0</v>
      </c>
      <c r="J11" s="162" t="str">
        <f t="shared" si="3"/>
        <v>הזן תקופת כתב אישור בגליון ראשי</v>
      </c>
      <c r="K11" s="162" t="str">
        <f t="shared" si="4"/>
        <v>הזן תקופת כתב אישור בגליון ראשי</v>
      </c>
      <c r="L11" s="162" t="str">
        <f t="shared" si="5"/>
        <v>הזן תקופת כתב אישור בגליון ראשי</v>
      </c>
      <c r="M11" s="75" t="str">
        <f t="shared" si="6"/>
        <v>הזן תקופת כתב אישור בגליון ראשי</v>
      </c>
      <c r="N11" s="79" t="e">
        <f t="shared" si="0"/>
        <v>#VALUE!</v>
      </c>
      <c r="O11" s="80"/>
      <c r="P11" s="81">
        <f t="shared" si="1"/>
        <v>0</v>
      </c>
      <c r="Q11" s="79" t="str">
        <f t="shared" si="7"/>
        <v>הזן תקופת כתב אישור בגליון ראשי</v>
      </c>
      <c r="R11" s="79" t="e">
        <f t="shared" si="8"/>
        <v>#VALUE!</v>
      </c>
    </row>
    <row r="12" spans="1:18" s="6" customFormat="1" ht="24" customHeight="1" x14ac:dyDescent="0.2">
      <c r="A12" s="149">
        <v>10</v>
      </c>
      <c r="B12" s="328"/>
      <c r="C12" s="295"/>
      <c r="D12" s="296"/>
      <c r="E12" s="161">
        <f t="shared" si="2"/>
        <v>0</v>
      </c>
      <c r="F12" s="297"/>
      <c r="G12" s="298"/>
      <c r="H12" s="75"/>
      <c r="I12" s="119">
        <v>0</v>
      </c>
      <c r="J12" s="162" t="str">
        <f t="shared" si="3"/>
        <v>הזן תקופת כתב אישור בגליון ראשי</v>
      </c>
      <c r="K12" s="162" t="str">
        <f t="shared" si="4"/>
        <v>הזן תקופת כתב אישור בגליון ראשי</v>
      </c>
      <c r="L12" s="162" t="str">
        <f t="shared" si="5"/>
        <v>הזן תקופת כתב אישור בגליון ראשי</v>
      </c>
      <c r="M12" s="75" t="str">
        <f t="shared" si="6"/>
        <v>הזן תקופת כתב אישור בגליון ראשי</v>
      </c>
      <c r="N12" s="79" t="e">
        <f t="shared" si="0"/>
        <v>#VALUE!</v>
      </c>
      <c r="O12" s="80"/>
      <c r="P12" s="81">
        <f t="shared" si="1"/>
        <v>0</v>
      </c>
      <c r="Q12" s="79" t="str">
        <f t="shared" si="7"/>
        <v>הזן תקופת כתב אישור בגליון ראשי</v>
      </c>
      <c r="R12" s="79" t="e">
        <f t="shared" si="8"/>
        <v>#VALUE!</v>
      </c>
    </row>
    <row r="13" spans="1:18" s="6" customFormat="1" ht="24" customHeight="1" x14ac:dyDescent="0.2">
      <c r="A13" s="149">
        <v>11</v>
      </c>
      <c r="B13" s="328"/>
      <c r="C13" s="295"/>
      <c r="D13" s="296"/>
      <c r="E13" s="161">
        <f t="shared" si="2"/>
        <v>0</v>
      </c>
      <c r="F13" s="297"/>
      <c r="G13" s="298"/>
      <c r="H13" s="75"/>
      <c r="I13" s="119">
        <v>0</v>
      </c>
      <c r="J13" s="162" t="str">
        <f t="shared" si="3"/>
        <v>הזן תקופת כתב אישור בגליון ראשי</v>
      </c>
      <c r="K13" s="162" t="str">
        <f t="shared" si="4"/>
        <v>הזן תקופת כתב אישור בגליון ראשי</v>
      </c>
      <c r="L13" s="162" t="str">
        <f t="shared" si="5"/>
        <v>הזן תקופת כתב אישור בגליון ראשי</v>
      </c>
      <c r="M13" s="75" t="str">
        <f t="shared" si="6"/>
        <v>הזן תקופת כתב אישור בגליון ראשי</v>
      </c>
      <c r="N13" s="79" t="e">
        <f t="shared" si="0"/>
        <v>#VALUE!</v>
      </c>
      <c r="O13" s="80"/>
      <c r="P13" s="81">
        <f t="shared" si="1"/>
        <v>0</v>
      </c>
      <c r="Q13" s="79" t="str">
        <f t="shared" si="7"/>
        <v>הזן תקופת כתב אישור בגליון ראשי</v>
      </c>
      <c r="R13" s="79" t="e">
        <f t="shared" si="8"/>
        <v>#VALUE!</v>
      </c>
    </row>
    <row r="14" spans="1:18" s="6" customFormat="1" ht="24" customHeight="1" x14ac:dyDescent="0.2">
      <c r="A14" s="149">
        <v>12</v>
      </c>
      <c r="B14" s="328"/>
      <c r="C14" s="295"/>
      <c r="D14" s="296"/>
      <c r="E14" s="161">
        <f t="shared" si="2"/>
        <v>0</v>
      </c>
      <c r="F14" s="297"/>
      <c r="G14" s="298"/>
      <c r="H14" s="75"/>
      <c r="I14" s="119">
        <v>0</v>
      </c>
      <c r="J14" s="162" t="str">
        <f t="shared" si="3"/>
        <v>הזן תקופת כתב אישור בגליון ראשי</v>
      </c>
      <c r="K14" s="162" t="str">
        <f t="shared" si="4"/>
        <v>הזן תקופת כתב אישור בגליון ראשי</v>
      </c>
      <c r="L14" s="162" t="str">
        <f t="shared" si="5"/>
        <v>הזן תקופת כתב אישור בגליון ראשי</v>
      </c>
      <c r="M14" s="75" t="str">
        <f t="shared" si="6"/>
        <v>הזן תקופת כתב אישור בגליון ראשי</v>
      </c>
      <c r="N14" s="79" t="e">
        <f t="shared" si="0"/>
        <v>#VALUE!</v>
      </c>
      <c r="O14" s="80"/>
      <c r="P14" s="81">
        <f t="shared" si="1"/>
        <v>0</v>
      </c>
      <c r="Q14" s="79" t="str">
        <f t="shared" si="7"/>
        <v>הזן תקופת כתב אישור בגליון ראשי</v>
      </c>
      <c r="R14" s="79" t="e">
        <f t="shared" si="8"/>
        <v>#VALUE!</v>
      </c>
    </row>
    <row r="15" spans="1:18" s="6" customFormat="1" ht="24" customHeight="1" x14ac:dyDescent="0.2">
      <c r="A15" s="149">
        <v>13</v>
      </c>
      <c r="B15" s="328"/>
      <c r="C15" s="295"/>
      <c r="D15" s="296"/>
      <c r="E15" s="161">
        <f t="shared" si="2"/>
        <v>0</v>
      </c>
      <c r="F15" s="297"/>
      <c r="G15" s="298"/>
      <c r="H15" s="75"/>
      <c r="I15" s="119">
        <v>0</v>
      </c>
      <c r="J15" s="162" t="str">
        <f t="shared" si="3"/>
        <v>הזן תקופת כתב אישור בגליון ראשי</v>
      </c>
      <c r="K15" s="162" t="str">
        <f t="shared" si="4"/>
        <v>הזן תקופת כתב אישור בגליון ראשי</v>
      </c>
      <c r="L15" s="162" t="str">
        <f t="shared" si="5"/>
        <v>הזן תקופת כתב אישור בגליון ראשי</v>
      </c>
      <c r="M15" s="75" t="str">
        <f t="shared" si="6"/>
        <v>הזן תקופת כתב אישור בגליון ראשי</v>
      </c>
      <c r="N15" s="79" t="e">
        <f t="shared" si="0"/>
        <v>#VALUE!</v>
      </c>
      <c r="O15" s="80"/>
      <c r="P15" s="81">
        <f t="shared" si="1"/>
        <v>0</v>
      </c>
      <c r="Q15" s="79" t="str">
        <f t="shared" si="7"/>
        <v>הזן תקופת כתב אישור בגליון ראשי</v>
      </c>
      <c r="R15" s="79" t="e">
        <f t="shared" si="8"/>
        <v>#VALUE!</v>
      </c>
    </row>
    <row r="16" spans="1:18" s="6" customFormat="1" ht="24" customHeight="1" x14ac:dyDescent="0.2">
      <c r="A16" s="149">
        <v>14</v>
      </c>
      <c r="B16" s="328"/>
      <c r="C16" s="295"/>
      <c r="D16" s="296"/>
      <c r="E16" s="161">
        <f t="shared" si="2"/>
        <v>0</v>
      </c>
      <c r="F16" s="297"/>
      <c r="G16" s="298"/>
      <c r="H16" s="75"/>
      <c r="I16" s="119">
        <v>0</v>
      </c>
      <c r="J16" s="162" t="str">
        <f t="shared" si="3"/>
        <v>הזן תקופת כתב אישור בגליון ראשי</v>
      </c>
      <c r="K16" s="162" t="str">
        <f t="shared" si="4"/>
        <v>הזן תקופת כתב אישור בגליון ראשי</v>
      </c>
      <c r="L16" s="162" t="str">
        <f t="shared" si="5"/>
        <v>הזן תקופת כתב אישור בגליון ראשי</v>
      </c>
      <c r="M16" s="75" t="str">
        <f t="shared" si="6"/>
        <v>הזן תקופת כתב אישור בגליון ראשי</v>
      </c>
      <c r="N16" s="79" t="e">
        <f t="shared" si="0"/>
        <v>#VALUE!</v>
      </c>
      <c r="O16" s="80"/>
      <c r="P16" s="81">
        <f t="shared" si="1"/>
        <v>0</v>
      </c>
      <c r="Q16" s="79" t="str">
        <f t="shared" si="7"/>
        <v>הזן תקופת כתב אישור בגליון ראשי</v>
      </c>
      <c r="R16" s="79" t="e">
        <f t="shared" si="8"/>
        <v>#VALUE!</v>
      </c>
    </row>
    <row r="17" spans="1:18" s="6" customFormat="1" ht="24" customHeight="1" x14ac:dyDescent="0.2">
      <c r="A17" s="149">
        <v>15</v>
      </c>
      <c r="B17" s="328"/>
      <c r="C17" s="295"/>
      <c r="D17" s="296"/>
      <c r="E17" s="161">
        <f t="shared" si="2"/>
        <v>0</v>
      </c>
      <c r="F17" s="297"/>
      <c r="G17" s="298"/>
      <c r="H17" s="75"/>
      <c r="I17" s="119">
        <v>0</v>
      </c>
      <c r="J17" s="162" t="str">
        <f t="shared" si="3"/>
        <v>הזן תקופת כתב אישור בגליון ראשי</v>
      </c>
      <c r="K17" s="162" t="str">
        <f t="shared" si="4"/>
        <v>הזן תקופת כתב אישור בגליון ראשי</v>
      </c>
      <c r="L17" s="162" t="str">
        <f t="shared" si="5"/>
        <v>הזן תקופת כתב אישור בגליון ראשי</v>
      </c>
      <c r="M17" s="75" t="str">
        <f t="shared" si="6"/>
        <v>הזן תקופת כתב אישור בגליון ראשי</v>
      </c>
      <c r="N17" s="79" t="e">
        <f t="shared" si="0"/>
        <v>#VALUE!</v>
      </c>
      <c r="O17" s="80"/>
      <c r="P17" s="81">
        <f t="shared" si="1"/>
        <v>0</v>
      </c>
      <c r="Q17" s="79" t="str">
        <f t="shared" si="7"/>
        <v>הזן תקופת כתב אישור בגליון ראשי</v>
      </c>
      <c r="R17" s="79" t="e">
        <f t="shared" si="8"/>
        <v>#VALUE!</v>
      </c>
    </row>
    <row r="18" spans="1:18" s="6" customFormat="1" ht="24" customHeight="1" x14ac:dyDescent="0.2">
      <c r="A18" s="149">
        <v>16</v>
      </c>
      <c r="B18" s="328"/>
      <c r="C18" s="295"/>
      <c r="D18" s="296"/>
      <c r="E18" s="161">
        <f t="shared" si="2"/>
        <v>0</v>
      </c>
      <c r="F18" s="297"/>
      <c r="G18" s="298"/>
      <c r="H18" s="75"/>
      <c r="I18" s="119">
        <v>0</v>
      </c>
      <c r="J18" s="162" t="str">
        <f t="shared" si="3"/>
        <v>הזן תקופת כתב אישור בגליון ראשי</v>
      </c>
      <c r="K18" s="162" t="str">
        <f t="shared" si="4"/>
        <v>הזן תקופת כתב אישור בגליון ראשי</v>
      </c>
      <c r="L18" s="162" t="str">
        <f t="shared" si="5"/>
        <v>הזן תקופת כתב אישור בגליון ראשי</v>
      </c>
      <c r="M18" s="75" t="str">
        <f t="shared" si="6"/>
        <v>הזן תקופת כתב אישור בגליון ראשי</v>
      </c>
      <c r="N18" s="79" t="e">
        <f t="shared" si="0"/>
        <v>#VALUE!</v>
      </c>
      <c r="O18" s="80"/>
      <c r="P18" s="81">
        <f t="shared" si="1"/>
        <v>0</v>
      </c>
      <c r="Q18" s="79" t="str">
        <f t="shared" si="7"/>
        <v>הזן תקופת כתב אישור בגליון ראשי</v>
      </c>
      <c r="R18" s="79" t="e">
        <f t="shared" si="8"/>
        <v>#VALUE!</v>
      </c>
    </row>
    <row r="19" spans="1:18" s="6" customFormat="1" ht="24" customHeight="1" x14ac:dyDescent="0.2">
      <c r="A19" s="149">
        <v>17</v>
      </c>
      <c r="B19" s="328"/>
      <c r="C19" s="295"/>
      <c r="D19" s="296"/>
      <c r="E19" s="161">
        <f t="shared" si="2"/>
        <v>0</v>
      </c>
      <c r="F19" s="297"/>
      <c r="G19" s="298"/>
      <c r="H19" s="75"/>
      <c r="I19" s="119">
        <v>0</v>
      </c>
      <c r="J19" s="162" t="str">
        <f t="shared" si="3"/>
        <v>הזן תקופת כתב אישור בגליון ראשי</v>
      </c>
      <c r="K19" s="162" t="str">
        <f t="shared" si="4"/>
        <v>הזן תקופת כתב אישור בגליון ראשי</v>
      </c>
      <c r="L19" s="162" t="str">
        <f t="shared" si="5"/>
        <v>הזן תקופת כתב אישור בגליון ראשי</v>
      </c>
      <c r="M19" s="75" t="str">
        <f t="shared" si="6"/>
        <v>הזן תקופת כתב אישור בגליון ראשי</v>
      </c>
      <c r="N19" s="79" t="e">
        <f t="shared" si="0"/>
        <v>#VALUE!</v>
      </c>
      <c r="O19" s="80"/>
      <c r="P19" s="81">
        <f t="shared" si="1"/>
        <v>0</v>
      </c>
      <c r="Q19" s="79" t="str">
        <f t="shared" si="7"/>
        <v>הזן תקופת כתב אישור בגליון ראשי</v>
      </c>
      <c r="R19" s="79" t="e">
        <f t="shared" si="8"/>
        <v>#VALUE!</v>
      </c>
    </row>
    <row r="20" spans="1:18" s="6" customFormat="1" ht="24" customHeight="1" x14ac:dyDescent="0.2">
      <c r="A20" s="149">
        <v>18</v>
      </c>
      <c r="B20" s="328"/>
      <c r="C20" s="295"/>
      <c r="D20" s="296"/>
      <c r="E20" s="161">
        <f t="shared" si="2"/>
        <v>0</v>
      </c>
      <c r="F20" s="297"/>
      <c r="G20" s="298"/>
      <c r="H20" s="75"/>
      <c r="I20" s="119">
        <v>0</v>
      </c>
      <c r="J20" s="162" t="str">
        <f t="shared" si="3"/>
        <v>הזן תקופת כתב אישור בגליון ראשי</v>
      </c>
      <c r="K20" s="162" t="str">
        <f t="shared" si="4"/>
        <v>הזן תקופת כתב אישור בגליון ראשי</v>
      </c>
      <c r="L20" s="162" t="str">
        <f t="shared" si="5"/>
        <v>הזן תקופת כתב אישור בגליון ראשי</v>
      </c>
      <c r="M20" s="75" t="str">
        <f t="shared" si="6"/>
        <v>הזן תקופת כתב אישור בגליון ראשי</v>
      </c>
      <c r="N20" s="79" t="e">
        <f t="shared" si="0"/>
        <v>#VALUE!</v>
      </c>
      <c r="O20" s="80"/>
      <c r="P20" s="81">
        <f t="shared" si="1"/>
        <v>0</v>
      </c>
      <c r="Q20" s="79" t="str">
        <f t="shared" si="7"/>
        <v>הזן תקופת כתב אישור בגליון ראשי</v>
      </c>
      <c r="R20" s="79" t="e">
        <f t="shared" si="8"/>
        <v>#VALUE!</v>
      </c>
    </row>
    <row r="21" spans="1:18" s="6" customFormat="1" ht="24" customHeight="1" x14ac:dyDescent="0.2">
      <c r="A21" s="149">
        <v>19</v>
      </c>
      <c r="B21" s="328"/>
      <c r="C21" s="295"/>
      <c r="D21" s="296"/>
      <c r="E21" s="161">
        <f t="shared" si="2"/>
        <v>0</v>
      </c>
      <c r="F21" s="297"/>
      <c r="G21" s="298"/>
      <c r="H21" s="75"/>
      <c r="I21" s="119">
        <v>0</v>
      </c>
      <c r="J21" s="162" t="str">
        <f t="shared" si="3"/>
        <v>הזן תקופת כתב אישור בגליון ראשי</v>
      </c>
      <c r="K21" s="162" t="str">
        <f t="shared" si="4"/>
        <v>הזן תקופת כתב אישור בגליון ראשי</v>
      </c>
      <c r="L21" s="162" t="str">
        <f t="shared" si="5"/>
        <v>הזן תקופת כתב אישור בגליון ראשי</v>
      </c>
      <c r="M21" s="75" t="str">
        <f t="shared" si="6"/>
        <v>הזן תקופת כתב אישור בגליון ראשי</v>
      </c>
      <c r="N21" s="79" t="e">
        <f t="shared" si="0"/>
        <v>#VALUE!</v>
      </c>
      <c r="O21" s="80"/>
      <c r="P21" s="81">
        <f t="shared" si="1"/>
        <v>0</v>
      </c>
      <c r="Q21" s="79" t="str">
        <f t="shared" si="7"/>
        <v>הזן תקופת כתב אישור בגליון ראשי</v>
      </c>
      <c r="R21" s="79" t="e">
        <f t="shared" si="8"/>
        <v>#VALUE!</v>
      </c>
    </row>
    <row r="22" spans="1:18" s="6" customFormat="1" ht="24" customHeight="1" x14ac:dyDescent="0.2">
      <c r="A22" s="149">
        <v>20</v>
      </c>
      <c r="B22" s="328"/>
      <c r="C22" s="295"/>
      <c r="D22" s="296"/>
      <c r="E22" s="161">
        <f t="shared" si="2"/>
        <v>0</v>
      </c>
      <c r="F22" s="297"/>
      <c r="G22" s="298"/>
      <c r="H22" s="75"/>
      <c r="I22" s="119">
        <v>0</v>
      </c>
      <c r="J22" s="162" t="str">
        <f t="shared" si="3"/>
        <v>הזן תקופת כתב אישור בגליון ראשי</v>
      </c>
      <c r="K22" s="162" t="str">
        <f t="shared" si="4"/>
        <v>הזן תקופת כתב אישור בגליון ראשי</v>
      </c>
      <c r="L22" s="162" t="str">
        <f t="shared" si="5"/>
        <v>הזן תקופת כתב אישור בגליון ראשי</v>
      </c>
      <c r="M22" s="75" t="str">
        <f t="shared" si="6"/>
        <v>הזן תקופת כתב אישור בגליון ראשי</v>
      </c>
      <c r="N22" s="79" t="e">
        <f t="shared" si="0"/>
        <v>#VALUE!</v>
      </c>
      <c r="O22" s="80"/>
      <c r="P22" s="81">
        <f t="shared" si="1"/>
        <v>0</v>
      </c>
      <c r="Q22" s="79" t="str">
        <f t="shared" si="7"/>
        <v>הזן תקופת כתב אישור בגליון ראשי</v>
      </c>
      <c r="R22" s="79" t="e">
        <f t="shared" si="8"/>
        <v>#VALUE!</v>
      </c>
    </row>
    <row r="23" spans="1:18" s="6" customFormat="1" ht="24" customHeight="1" x14ac:dyDescent="0.2">
      <c r="A23" s="149">
        <v>21</v>
      </c>
      <c r="B23" s="327"/>
      <c r="C23" s="295"/>
      <c r="D23" s="296"/>
      <c r="E23" s="161">
        <f t="shared" si="2"/>
        <v>0</v>
      </c>
      <c r="F23" s="297"/>
      <c r="G23" s="298"/>
      <c r="H23" s="75"/>
      <c r="I23" s="119">
        <v>0</v>
      </c>
      <c r="J23" s="162" t="str">
        <f t="shared" si="3"/>
        <v>הזן תקופת כתב אישור בגליון ראשי</v>
      </c>
      <c r="K23" s="162" t="str">
        <f t="shared" si="4"/>
        <v>הזן תקופת כתב אישור בגליון ראשי</v>
      </c>
      <c r="L23" s="162" t="str">
        <f t="shared" si="5"/>
        <v>הזן תקופת כתב אישור בגליון ראשי</v>
      </c>
      <c r="M23" s="75" t="str">
        <f t="shared" si="6"/>
        <v>הזן תקופת כתב אישור בגליון ראשי</v>
      </c>
      <c r="N23" s="79" t="e">
        <f t="shared" si="0"/>
        <v>#VALUE!</v>
      </c>
      <c r="O23" s="80"/>
      <c r="P23" s="81">
        <f t="shared" si="1"/>
        <v>0</v>
      </c>
      <c r="Q23" s="79" t="str">
        <f t="shared" si="7"/>
        <v>הזן תקופת כתב אישור בגליון ראשי</v>
      </c>
      <c r="R23" s="79" t="e">
        <f t="shared" si="8"/>
        <v>#VALUE!</v>
      </c>
    </row>
    <row r="24" spans="1:18" s="6" customFormat="1" ht="24" customHeight="1" x14ac:dyDescent="0.2">
      <c r="A24" s="149">
        <v>22</v>
      </c>
      <c r="B24" s="327"/>
      <c r="C24" s="295"/>
      <c r="D24" s="296"/>
      <c r="E24" s="161">
        <f t="shared" si="2"/>
        <v>0</v>
      </c>
      <c r="F24" s="297"/>
      <c r="G24" s="298"/>
      <c r="H24" s="75"/>
      <c r="I24" s="119">
        <v>0</v>
      </c>
      <c r="J24" s="162" t="str">
        <f t="shared" si="3"/>
        <v>הזן תקופת כתב אישור בגליון ראשי</v>
      </c>
      <c r="K24" s="162" t="str">
        <f t="shared" si="4"/>
        <v>הזן תקופת כתב אישור בגליון ראשי</v>
      </c>
      <c r="L24" s="162" t="str">
        <f t="shared" si="5"/>
        <v>הזן תקופת כתב אישור בגליון ראשי</v>
      </c>
      <c r="M24" s="75" t="str">
        <f t="shared" si="6"/>
        <v>הזן תקופת כתב אישור בגליון ראשי</v>
      </c>
      <c r="N24" s="79" t="e">
        <f t="shared" si="0"/>
        <v>#VALUE!</v>
      </c>
      <c r="O24" s="80"/>
      <c r="P24" s="81">
        <f t="shared" si="1"/>
        <v>0</v>
      </c>
      <c r="Q24" s="79" t="str">
        <f t="shared" si="7"/>
        <v>הזן תקופת כתב אישור בגליון ראשי</v>
      </c>
      <c r="R24" s="79" t="e">
        <f t="shared" si="8"/>
        <v>#VALUE!</v>
      </c>
    </row>
    <row r="25" spans="1:18" s="6" customFormat="1" ht="24" customHeight="1" x14ac:dyDescent="0.2">
      <c r="A25" s="149">
        <v>23</v>
      </c>
      <c r="B25" s="327"/>
      <c r="C25" s="295"/>
      <c r="D25" s="296"/>
      <c r="E25" s="161">
        <f t="shared" si="2"/>
        <v>0</v>
      </c>
      <c r="F25" s="297"/>
      <c r="G25" s="298"/>
      <c r="H25" s="75"/>
      <c r="I25" s="119">
        <v>0</v>
      </c>
      <c r="J25" s="162" t="str">
        <f t="shared" si="3"/>
        <v>הזן תקופת כתב אישור בגליון ראשי</v>
      </c>
      <c r="K25" s="162" t="str">
        <f t="shared" si="4"/>
        <v>הזן תקופת כתב אישור בגליון ראשי</v>
      </c>
      <c r="L25" s="162" t="str">
        <f t="shared" si="5"/>
        <v>הזן תקופת כתב אישור בגליון ראשי</v>
      </c>
      <c r="M25" s="75" t="str">
        <f t="shared" si="6"/>
        <v>הזן תקופת כתב אישור בגליון ראשי</v>
      </c>
      <c r="N25" s="79" t="e">
        <f t="shared" si="0"/>
        <v>#VALUE!</v>
      </c>
      <c r="O25" s="80"/>
      <c r="P25" s="81">
        <f t="shared" si="1"/>
        <v>0</v>
      </c>
      <c r="Q25" s="79" t="str">
        <f t="shared" si="7"/>
        <v>הזן תקופת כתב אישור בגליון ראשי</v>
      </c>
      <c r="R25" s="79" t="e">
        <f t="shared" si="8"/>
        <v>#VALUE!</v>
      </c>
    </row>
    <row r="26" spans="1:18" s="6" customFormat="1" ht="24" customHeight="1" x14ac:dyDescent="0.2">
      <c r="A26" s="149">
        <v>24</v>
      </c>
      <c r="B26" s="327"/>
      <c r="C26" s="295"/>
      <c r="D26" s="296"/>
      <c r="E26" s="161">
        <f t="shared" si="2"/>
        <v>0</v>
      </c>
      <c r="F26" s="297"/>
      <c r="G26" s="298"/>
      <c r="H26" s="75"/>
      <c r="I26" s="119">
        <v>0</v>
      </c>
      <c r="J26" s="162" t="str">
        <f t="shared" si="3"/>
        <v>הזן תקופת כתב אישור בגליון ראשי</v>
      </c>
      <c r="K26" s="162" t="str">
        <f t="shared" si="4"/>
        <v>הזן תקופת כתב אישור בגליון ראשי</v>
      </c>
      <c r="L26" s="162" t="str">
        <f t="shared" si="5"/>
        <v>הזן תקופת כתב אישור בגליון ראשי</v>
      </c>
      <c r="M26" s="75" t="str">
        <f t="shared" si="6"/>
        <v>הזן תקופת כתב אישור בגליון ראשי</v>
      </c>
      <c r="N26" s="79" t="e">
        <f t="shared" si="0"/>
        <v>#VALUE!</v>
      </c>
      <c r="O26" s="80"/>
      <c r="P26" s="81">
        <f t="shared" si="1"/>
        <v>0</v>
      </c>
      <c r="Q26" s="79" t="str">
        <f t="shared" si="7"/>
        <v>הזן תקופת כתב אישור בגליון ראשי</v>
      </c>
      <c r="R26" s="79" t="e">
        <f t="shared" si="8"/>
        <v>#VALUE!</v>
      </c>
    </row>
    <row r="27" spans="1:18" s="6" customFormat="1" ht="24" customHeight="1" x14ac:dyDescent="0.2">
      <c r="A27" s="149">
        <v>25</v>
      </c>
      <c r="B27" s="327"/>
      <c r="C27" s="295"/>
      <c r="D27" s="296"/>
      <c r="E27" s="161">
        <f t="shared" si="2"/>
        <v>0</v>
      </c>
      <c r="F27" s="297"/>
      <c r="G27" s="298"/>
      <c r="H27" s="75"/>
      <c r="I27" s="119">
        <v>0</v>
      </c>
      <c r="J27" s="162" t="str">
        <f t="shared" si="3"/>
        <v>הזן תקופת כתב אישור בגליון ראשי</v>
      </c>
      <c r="K27" s="162" t="str">
        <f t="shared" si="4"/>
        <v>הזן תקופת כתב אישור בגליון ראשי</v>
      </c>
      <c r="L27" s="162" t="str">
        <f t="shared" si="5"/>
        <v>הזן תקופת כתב אישור בגליון ראשי</v>
      </c>
      <c r="M27" s="75" t="str">
        <f t="shared" si="6"/>
        <v>הזן תקופת כתב אישור בגליון ראשי</v>
      </c>
      <c r="N27" s="79" t="e">
        <f t="shared" si="0"/>
        <v>#VALUE!</v>
      </c>
      <c r="O27" s="80"/>
      <c r="P27" s="81">
        <f t="shared" si="1"/>
        <v>0</v>
      </c>
      <c r="Q27" s="79" t="str">
        <f t="shared" si="7"/>
        <v>הזן תקופת כתב אישור בגליון ראשי</v>
      </c>
      <c r="R27" s="79" t="e">
        <f t="shared" si="8"/>
        <v>#VALUE!</v>
      </c>
    </row>
    <row r="28" spans="1:18" s="6" customFormat="1" ht="24" customHeight="1" x14ac:dyDescent="0.2">
      <c r="A28" s="149">
        <v>26</v>
      </c>
      <c r="B28" s="327"/>
      <c r="C28" s="295"/>
      <c r="D28" s="296"/>
      <c r="E28" s="161">
        <f t="shared" si="2"/>
        <v>0</v>
      </c>
      <c r="F28" s="297"/>
      <c r="G28" s="298"/>
      <c r="H28" s="75"/>
      <c r="I28" s="119">
        <v>0</v>
      </c>
      <c r="J28" s="162" t="str">
        <f t="shared" si="3"/>
        <v>הזן תקופת כתב אישור בגליון ראשי</v>
      </c>
      <c r="K28" s="162" t="str">
        <f t="shared" si="4"/>
        <v>הזן תקופת כתב אישור בגליון ראשי</v>
      </c>
      <c r="L28" s="162" t="str">
        <f t="shared" si="5"/>
        <v>הזן תקופת כתב אישור בגליון ראשי</v>
      </c>
      <c r="M28" s="75" t="str">
        <f t="shared" si="6"/>
        <v>הזן תקופת כתב אישור בגליון ראשי</v>
      </c>
      <c r="N28" s="79" t="e">
        <f t="shared" si="0"/>
        <v>#VALUE!</v>
      </c>
      <c r="O28" s="80"/>
      <c r="P28" s="81">
        <f t="shared" si="1"/>
        <v>0</v>
      </c>
      <c r="Q28" s="79" t="str">
        <f t="shared" si="7"/>
        <v>הזן תקופת כתב אישור בגליון ראשי</v>
      </c>
      <c r="R28" s="79" t="e">
        <f t="shared" si="8"/>
        <v>#VALUE!</v>
      </c>
    </row>
    <row r="29" spans="1:18" s="6" customFormat="1" ht="24" customHeight="1" x14ac:dyDescent="0.2">
      <c r="A29" s="149">
        <v>27</v>
      </c>
      <c r="B29" s="327"/>
      <c r="C29" s="295"/>
      <c r="D29" s="296"/>
      <c r="E29" s="161">
        <f t="shared" si="2"/>
        <v>0</v>
      </c>
      <c r="F29" s="297"/>
      <c r="G29" s="298"/>
      <c r="H29" s="75"/>
      <c r="I29" s="119">
        <v>0</v>
      </c>
      <c r="J29" s="162" t="str">
        <f t="shared" si="3"/>
        <v>הזן תקופת כתב אישור בגליון ראשי</v>
      </c>
      <c r="K29" s="162" t="str">
        <f t="shared" si="4"/>
        <v>הזן תקופת כתב אישור בגליון ראשי</v>
      </c>
      <c r="L29" s="162" t="str">
        <f t="shared" si="5"/>
        <v>הזן תקופת כתב אישור בגליון ראשי</v>
      </c>
      <c r="M29" s="75" t="str">
        <f t="shared" si="6"/>
        <v>הזן תקופת כתב אישור בגליון ראשי</v>
      </c>
      <c r="N29" s="79" t="e">
        <f t="shared" si="0"/>
        <v>#VALUE!</v>
      </c>
      <c r="O29" s="80"/>
      <c r="P29" s="81">
        <f t="shared" si="1"/>
        <v>0</v>
      </c>
      <c r="Q29" s="79" t="str">
        <f t="shared" si="7"/>
        <v>הזן תקופת כתב אישור בגליון ראשי</v>
      </c>
      <c r="R29" s="79" t="e">
        <f t="shared" si="8"/>
        <v>#VALUE!</v>
      </c>
    </row>
    <row r="30" spans="1:18" s="6" customFormat="1" ht="24" customHeight="1" x14ac:dyDescent="0.2">
      <c r="A30" s="149">
        <v>28</v>
      </c>
      <c r="B30" s="327"/>
      <c r="C30" s="295"/>
      <c r="D30" s="296"/>
      <c r="E30" s="161">
        <f t="shared" si="2"/>
        <v>0</v>
      </c>
      <c r="F30" s="297"/>
      <c r="G30" s="298"/>
      <c r="H30" s="75"/>
      <c r="I30" s="119">
        <v>0</v>
      </c>
      <c r="J30" s="162" t="str">
        <f t="shared" si="3"/>
        <v>הזן תקופת כתב אישור בגליון ראשי</v>
      </c>
      <c r="K30" s="162" t="str">
        <f t="shared" si="4"/>
        <v>הזן תקופת כתב אישור בגליון ראשי</v>
      </c>
      <c r="L30" s="162" t="str">
        <f t="shared" si="5"/>
        <v>הזן תקופת כתב אישור בגליון ראשי</v>
      </c>
      <c r="M30" s="75" t="str">
        <f t="shared" si="6"/>
        <v>הזן תקופת כתב אישור בגליון ראשי</v>
      </c>
      <c r="N30" s="79" t="e">
        <f t="shared" si="0"/>
        <v>#VALUE!</v>
      </c>
      <c r="O30" s="80"/>
      <c r="P30" s="81">
        <f t="shared" si="1"/>
        <v>0</v>
      </c>
      <c r="Q30" s="79" t="str">
        <f t="shared" si="7"/>
        <v>הזן תקופת כתב אישור בגליון ראשי</v>
      </c>
      <c r="R30" s="79" t="e">
        <f t="shared" si="8"/>
        <v>#VALUE!</v>
      </c>
    </row>
    <row r="31" spans="1:18" s="6" customFormat="1" ht="24" customHeight="1" x14ac:dyDescent="0.2">
      <c r="A31" s="149">
        <v>29</v>
      </c>
      <c r="B31" s="327"/>
      <c r="C31" s="295"/>
      <c r="D31" s="296"/>
      <c r="E31" s="161">
        <f t="shared" si="2"/>
        <v>0</v>
      </c>
      <c r="F31" s="297"/>
      <c r="G31" s="298"/>
      <c r="H31" s="75"/>
      <c r="I31" s="119">
        <v>0</v>
      </c>
      <c r="J31" s="162" t="str">
        <f t="shared" si="3"/>
        <v>הזן תקופת כתב אישור בגליון ראשי</v>
      </c>
      <c r="K31" s="162" t="str">
        <f t="shared" si="4"/>
        <v>הזן תקופת כתב אישור בגליון ראשי</v>
      </c>
      <c r="L31" s="162" t="str">
        <f t="shared" si="5"/>
        <v>הזן תקופת כתב אישור בגליון ראשי</v>
      </c>
      <c r="M31" s="75" t="str">
        <f t="shared" si="6"/>
        <v>הזן תקופת כתב אישור בגליון ראשי</v>
      </c>
      <c r="N31" s="79" t="e">
        <f t="shared" si="0"/>
        <v>#VALUE!</v>
      </c>
      <c r="O31" s="80"/>
      <c r="P31" s="81">
        <f t="shared" si="1"/>
        <v>0</v>
      </c>
      <c r="Q31" s="79" t="str">
        <f t="shared" si="7"/>
        <v>הזן תקופת כתב אישור בגליון ראשי</v>
      </c>
      <c r="R31" s="79" t="e">
        <f t="shared" si="8"/>
        <v>#VALUE!</v>
      </c>
    </row>
    <row r="32" spans="1:18" s="6" customFormat="1" ht="24" customHeight="1" x14ac:dyDescent="0.2">
      <c r="A32" s="149">
        <v>30</v>
      </c>
      <c r="B32" s="327"/>
      <c r="C32" s="295"/>
      <c r="D32" s="296"/>
      <c r="E32" s="161">
        <f t="shared" si="2"/>
        <v>0</v>
      </c>
      <c r="F32" s="297"/>
      <c r="G32" s="298"/>
      <c r="H32" s="75"/>
      <c r="I32" s="119">
        <v>0</v>
      </c>
      <c r="J32" s="162" t="str">
        <f t="shared" si="3"/>
        <v>הזן תקופת כתב אישור בגליון ראשי</v>
      </c>
      <c r="K32" s="162" t="str">
        <f t="shared" si="4"/>
        <v>הזן תקופת כתב אישור בגליון ראשי</v>
      </c>
      <c r="L32" s="162" t="str">
        <f t="shared" si="5"/>
        <v>הזן תקופת כתב אישור בגליון ראשי</v>
      </c>
      <c r="M32" s="75" t="str">
        <f t="shared" si="6"/>
        <v>הזן תקופת כתב אישור בגליון ראשי</v>
      </c>
      <c r="N32" s="79" t="e">
        <f t="shared" si="0"/>
        <v>#VALUE!</v>
      </c>
      <c r="O32" s="80"/>
      <c r="P32" s="81">
        <f t="shared" si="1"/>
        <v>0</v>
      </c>
      <c r="Q32" s="79" t="str">
        <f t="shared" si="7"/>
        <v>הזן תקופת כתב אישור בגליון ראשי</v>
      </c>
      <c r="R32" s="79" t="e">
        <f t="shared" si="8"/>
        <v>#VALUE!</v>
      </c>
    </row>
    <row r="33" spans="1:18" s="6" customFormat="1" ht="24" customHeight="1" x14ac:dyDescent="0.2">
      <c r="A33" s="149">
        <v>31</v>
      </c>
      <c r="B33" s="327"/>
      <c r="C33" s="295"/>
      <c r="D33" s="296"/>
      <c r="E33" s="161">
        <f t="shared" si="2"/>
        <v>0</v>
      </c>
      <c r="F33" s="297"/>
      <c r="G33" s="298"/>
      <c r="H33" s="75"/>
      <c r="I33" s="119">
        <v>0</v>
      </c>
      <c r="J33" s="162" t="str">
        <f t="shared" si="3"/>
        <v>הזן תקופת כתב אישור בגליון ראשי</v>
      </c>
      <c r="K33" s="162" t="str">
        <f t="shared" si="4"/>
        <v>הזן תקופת כתב אישור בגליון ראשי</v>
      </c>
      <c r="L33" s="162" t="str">
        <f t="shared" si="5"/>
        <v>הזן תקופת כתב אישור בגליון ראשי</v>
      </c>
      <c r="M33" s="75" t="str">
        <f t="shared" si="6"/>
        <v>הזן תקופת כתב אישור בגליון ראשי</v>
      </c>
      <c r="N33" s="79" t="e">
        <f t="shared" si="0"/>
        <v>#VALUE!</v>
      </c>
      <c r="O33" s="80"/>
      <c r="P33" s="81">
        <f t="shared" si="1"/>
        <v>0</v>
      </c>
      <c r="Q33" s="79" t="str">
        <f t="shared" si="7"/>
        <v>הזן תקופת כתב אישור בגליון ראשי</v>
      </c>
      <c r="R33" s="79" t="e">
        <f t="shared" si="8"/>
        <v>#VALUE!</v>
      </c>
    </row>
    <row r="34" spans="1:18" s="6" customFormat="1" ht="24" customHeight="1" x14ac:dyDescent="0.2">
      <c r="A34" s="149">
        <v>32</v>
      </c>
      <c r="B34" s="327"/>
      <c r="C34" s="295"/>
      <c r="D34" s="296"/>
      <c r="E34" s="161">
        <f t="shared" si="2"/>
        <v>0</v>
      </c>
      <c r="F34" s="297"/>
      <c r="G34" s="298"/>
      <c r="H34" s="75"/>
      <c r="I34" s="119">
        <v>0</v>
      </c>
      <c r="J34" s="162" t="str">
        <f t="shared" si="3"/>
        <v>הזן תקופת כתב אישור בגליון ראשי</v>
      </c>
      <c r="K34" s="162" t="str">
        <f t="shared" si="4"/>
        <v>הזן תקופת כתב אישור בגליון ראשי</v>
      </c>
      <c r="L34" s="162" t="str">
        <f t="shared" si="5"/>
        <v>הזן תקופת כתב אישור בגליון ראשי</v>
      </c>
      <c r="M34" s="75" t="str">
        <f t="shared" si="6"/>
        <v>הזן תקופת כתב אישור בגליון ראשי</v>
      </c>
      <c r="N34" s="79" t="e">
        <f t="shared" si="0"/>
        <v>#VALUE!</v>
      </c>
      <c r="O34" s="80"/>
      <c r="P34" s="81">
        <f t="shared" si="1"/>
        <v>0</v>
      </c>
      <c r="Q34" s="79" t="str">
        <f t="shared" si="7"/>
        <v>הזן תקופת כתב אישור בגליון ראשי</v>
      </c>
      <c r="R34" s="79" t="e">
        <f t="shared" si="8"/>
        <v>#VALUE!</v>
      </c>
    </row>
    <row r="35" spans="1:18" s="6" customFormat="1" ht="24" customHeight="1" x14ac:dyDescent="0.2">
      <c r="A35" s="149">
        <v>33</v>
      </c>
      <c r="B35" s="327"/>
      <c r="C35" s="295"/>
      <c r="D35" s="296"/>
      <c r="E35" s="161">
        <f t="shared" si="2"/>
        <v>0</v>
      </c>
      <c r="F35" s="297"/>
      <c r="G35" s="298"/>
      <c r="H35" s="75"/>
      <c r="I35" s="119">
        <v>0</v>
      </c>
      <c r="J35" s="162" t="str">
        <f t="shared" si="3"/>
        <v>הזן תקופת כתב אישור בגליון ראשי</v>
      </c>
      <c r="K35" s="162" t="str">
        <f t="shared" si="4"/>
        <v>הזן תקופת כתב אישור בגליון ראשי</v>
      </c>
      <c r="L35" s="162" t="str">
        <f t="shared" si="5"/>
        <v>הזן תקופת כתב אישור בגליון ראשי</v>
      </c>
      <c r="M35" s="75" t="str">
        <f t="shared" si="6"/>
        <v>הזן תקופת כתב אישור בגליון ראשי</v>
      </c>
      <c r="N35" s="79" t="e">
        <f t="shared" ref="N35:N52" si="9">M35-J35</f>
        <v>#VALUE!</v>
      </c>
      <c r="O35" s="80"/>
      <c r="P35" s="81">
        <f t="shared" si="1"/>
        <v>0</v>
      </c>
      <c r="Q35" s="79" t="str">
        <f t="shared" si="7"/>
        <v>הזן תקופת כתב אישור בגליון ראשי</v>
      </c>
      <c r="R35" s="79" t="e">
        <f t="shared" si="8"/>
        <v>#VALUE!</v>
      </c>
    </row>
    <row r="36" spans="1:18" s="6" customFormat="1" ht="24" customHeight="1" x14ac:dyDescent="0.2">
      <c r="A36" s="149">
        <v>34</v>
      </c>
      <c r="B36" s="327"/>
      <c r="C36" s="295"/>
      <c r="D36" s="296"/>
      <c r="E36" s="161">
        <f t="shared" si="2"/>
        <v>0</v>
      </c>
      <c r="F36" s="297"/>
      <c r="G36" s="298"/>
      <c r="H36" s="75"/>
      <c r="I36" s="119">
        <v>0</v>
      </c>
      <c r="J36" s="162" t="str">
        <f t="shared" si="3"/>
        <v>הזן תקופת כתב אישור בגליון ראשי</v>
      </c>
      <c r="K36" s="162" t="str">
        <f t="shared" si="4"/>
        <v>הזן תקופת כתב אישור בגליון ראשי</v>
      </c>
      <c r="L36" s="162" t="str">
        <f t="shared" si="5"/>
        <v>הזן תקופת כתב אישור בגליון ראשי</v>
      </c>
      <c r="M36" s="75" t="str">
        <f t="shared" si="6"/>
        <v>הזן תקופת כתב אישור בגליון ראשי</v>
      </c>
      <c r="N36" s="79" t="e">
        <f t="shared" si="9"/>
        <v>#VALUE!</v>
      </c>
      <c r="O36" s="80"/>
      <c r="P36" s="81">
        <f t="shared" si="1"/>
        <v>0</v>
      </c>
      <c r="Q36" s="79" t="str">
        <f t="shared" si="7"/>
        <v>הזן תקופת כתב אישור בגליון ראשי</v>
      </c>
      <c r="R36" s="79" t="e">
        <f t="shared" si="8"/>
        <v>#VALUE!</v>
      </c>
    </row>
    <row r="37" spans="1:18" s="6" customFormat="1" ht="24" customHeight="1" x14ac:dyDescent="0.2">
      <c r="A37" s="149">
        <v>35</v>
      </c>
      <c r="B37" s="327"/>
      <c r="C37" s="295"/>
      <c r="D37" s="296"/>
      <c r="E37" s="161">
        <f t="shared" si="2"/>
        <v>0</v>
      </c>
      <c r="F37" s="297"/>
      <c r="G37" s="298"/>
      <c r="H37" s="75"/>
      <c r="I37" s="119">
        <v>0</v>
      </c>
      <c r="J37" s="162" t="str">
        <f t="shared" si="3"/>
        <v>הזן תקופת כתב אישור בגליון ראשי</v>
      </c>
      <c r="K37" s="162" t="str">
        <f t="shared" si="4"/>
        <v>הזן תקופת כתב אישור בגליון ראשי</v>
      </c>
      <c r="L37" s="162" t="str">
        <f t="shared" si="5"/>
        <v>הזן תקופת כתב אישור בגליון ראשי</v>
      </c>
      <c r="M37" s="75" t="str">
        <f t="shared" si="6"/>
        <v>הזן תקופת כתב אישור בגליון ראשי</v>
      </c>
      <c r="N37" s="79" t="e">
        <f t="shared" si="9"/>
        <v>#VALUE!</v>
      </c>
      <c r="O37" s="80"/>
      <c r="P37" s="81">
        <f t="shared" si="1"/>
        <v>0</v>
      </c>
      <c r="Q37" s="79" t="str">
        <f t="shared" si="7"/>
        <v>הזן תקופת כתב אישור בגליון ראשי</v>
      </c>
      <c r="R37" s="79" t="e">
        <f t="shared" si="8"/>
        <v>#VALUE!</v>
      </c>
    </row>
    <row r="38" spans="1:18" s="6" customFormat="1" ht="24" customHeight="1" x14ac:dyDescent="0.2">
      <c r="A38" s="149">
        <v>36</v>
      </c>
      <c r="B38" s="327"/>
      <c r="C38" s="295"/>
      <c r="D38" s="296"/>
      <c r="E38" s="161">
        <f t="shared" si="2"/>
        <v>0</v>
      </c>
      <c r="F38" s="297"/>
      <c r="G38" s="298"/>
      <c r="H38" s="75"/>
      <c r="I38" s="119">
        <v>0</v>
      </c>
      <c r="J38" s="162" t="str">
        <f t="shared" si="3"/>
        <v>הזן תקופת כתב אישור בגליון ראשי</v>
      </c>
      <c r="K38" s="162" t="str">
        <f t="shared" si="4"/>
        <v>הזן תקופת כתב אישור בגליון ראשי</v>
      </c>
      <c r="L38" s="162" t="str">
        <f t="shared" si="5"/>
        <v>הזן תקופת כתב אישור בגליון ראשי</v>
      </c>
      <c r="M38" s="75" t="str">
        <f t="shared" si="6"/>
        <v>הזן תקופת כתב אישור בגליון ראשי</v>
      </c>
      <c r="N38" s="79" t="e">
        <f t="shared" si="9"/>
        <v>#VALUE!</v>
      </c>
      <c r="O38" s="80"/>
      <c r="P38" s="81">
        <f t="shared" si="1"/>
        <v>0</v>
      </c>
      <c r="Q38" s="79" t="str">
        <f t="shared" si="7"/>
        <v>הזן תקופת כתב אישור בגליון ראשי</v>
      </c>
      <c r="R38" s="79" t="e">
        <f t="shared" si="8"/>
        <v>#VALUE!</v>
      </c>
    </row>
    <row r="39" spans="1:18" s="6" customFormat="1" ht="24" customHeight="1" x14ac:dyDescent="0.2">
      <c r="A39" s="149">
        <v>37</v>
      </c>
      <c r="B39" s="327"/>
      <c r="C39" s="295"/>
      <c r="D39" s="296"/>
      <c r="E39" s="161">
        <f t="shared" si="2"/>
        <v>0</v>
      </c>
      <c r="F39" s="297"/>
      <c r="G39" s="298"/>
      <c r="H39" s="75"/>
      <c r="I39" s="119">
        <v>0</v>
      </c>
      <c r="J39" s="162" t="str">
        <f t="shared" si="3"/>
        <v>הזן תקופת כתב אישור בגליון ראשי</v>
      </c>
      <c r="K39" s="162" t="str">
        <f t="shared" si="4"/>
        <v>הזן תקופת כתב אישור בגליון ראשי</v>
      </c>
      <c r="L39" s="162" t="str">
        <f t="shared" si="5"/>
        <v>הזן תקופת כתב אישור בגליון ראשי</v>
      </c>
      <c r="M39" s="75" t="str">
        <f t="shared" si="6"/>
        <v>הזן תקופת כתב אישור בגליון ראשי</v>
      </c>
      <c r="N39" s="79" t="e">
        <f t="shared" si="9"/>
        <v>#VALUE!</v>
      </c>
      <c r="O39" s="80"/>
      <c r="P39" s="81">
        <f t="shared" si="1"/>
        <v>0</v>
      </c>
      <c r="Q39" s="79" t="str">
        <f t="shared" si="7"/>
        <v>הזן תקופת כתב אישור בגליון ראשי</v>
      </c>
      <c r="R39" s="79" t="e">
        <f t="shared" si="8"/>
        <v>#VALUE!</v>
      </c>
    </row>
    <row r="40" spans="1:18" s="6" customFormat="1" ht="24" customHeight="1" x14ac:dyDescent="0.2">
      <c r="A40" s="149">
        <v>38</v>
      </c>
      <c r="B40" s="327"/>
      <c r="C40" s="295"/>
      <c r="D40" s="296"/>
      <c r="E40" s="161">
        <f t="shared" si="2"/>
        <v>0</v>
      </c>
      <c r="F40" s="297"/>
      <c r="G40" s="298"/>
      <c r="H40" s="75"/>
      <c r="I40" s="119">
        <v>0</v>
      </c>
      <c r="J40" s="162" t="str">
        <f t="shared" si="3"/>
        <v>הזן תקופת כתב אישור בגליון ראשי</v>
      </c>
      <c r="K40" s="162" t="str">
        <f t="shared" si="4"/>
        <v>הזן תקופת כתב אישור בגליון ראשי</v>
      </c>
      <c r="L40" s="162" t="str">
        <f t="shared" si="5"/>
        <v>הזן תקופת כתב אישור בגליון ראשי</v>
      </c>
      <c r="M40" s="75" t="str">
        <f t="shared" si="6"/>
        <v>הזן תקופת כתב אישור בגליון ראשי</v>
      </c>
      <c r="N40" s="79" t="e">
        <f t="shared" si="9"/>
        <v>#VALUE!</v>
      </c>
      <c r="O40" s="80"/>
      <c r="P40" s="81">
        <f t="shared" si="1"/>
        <v>0</v>
      </c>
      <c r="Q40" s="79" t="str">
        <f t="shared" si="7"/>
        <v>הזן תקופת כתב אישור בגליון ראשי</v>
      </c>
      <c r="R40" s="79" t="e">
        <f t="shared" si="8"/>
        <v>#VALUE!</v>
      </c>
    </row>
    <row r="41" spans="1:18" s="6" customFormat="1" ht="24" customHeight="1" x14ac:dyDescent="0.2">
      <c r="A41" s="149">
        <v>39</v>
      </c>
      <c r="B41" s="327"/>
      <c r="C41" s="295"/>
      <c r="D41" s="296"/>
      <c r="E41" s="161">
        <f t="shared" si="2"/>
        <v>0</v>
      </c>
      <c r="F41" s="297"/>
      <c r="G41" s="298"/>
      <c r="H41" s="75"/>
      <c r="I41" s="119">
        <v>0</v>
      </c>
      <c r="J41" s="162" t="str">
        <f t="shared" si="3"/>
        <v>הזן תקופת כתב אישור בגליון ראשי</v>
      </c>
      <c r="K41" s="162" t="str">
        <f t="shared" si="4"/>
        <v>הזן תקופת כתב אישור בגליון ראשי</v>
      </c>
      <c r="L41" s="162" t="str">
        <f t="shared" si="5"/>
        <v>הזן תקופת כתב אישור בגליון ראשי</v>
      </c>
      <c r="M41" s="75" t="str">
        <f t="shared" si="6"/>
        <v>הזן תקופת כתב אישור בגליון ראשי</v>
      </c>
      <c r="N41" s="79" t="e">
        <f t="shared" si="9"/>
        <v>#VALUE!</v>
      </c>
      <c r="O41" s="80"/>
      <c r="P41" s="81">
        <f t="shared" si="1"/>
        <v>0</v>
      </c>
      <c r="Q41" s="79" t="str">
        <f t="shared" si="7"/>
        <v>הזן תקופת כתב אישור בגליון ראשי</v>
      </c>
      <c r="R41" s="79" t="e">
        <f t="shared" si="8"/>
        <v>#VALUE!</v>
      </c>
    </row>
    <row r="42" spans="1:18" s="6" customFormat="1" ht="24" customHeight="1" x14ac:dyDescent="0.2">
      <c r="A42" s="149">
        <v>40</v>
      </c>
      <c r="B42" s="327"/>
      <c r="C42" s="295"/>
      <c r="D42" s="296"/>
      <c r="E42" s="161">
        <f t="shared" si="2"/>
        <v>0</v>
      </c>
      <c r="F42" s="297"/>
      <c r="G42" s="298"/>
      <c r="H42" s="75"/>
      <c r="I42" s="119">
        <v>0</v>
      </c>
      <c r="J42" s="162" t="str">
        <f t="shared" si="3"/>
        <v>הזן תקופת כתב אישור בגליון ראשי</v>
      </c>
      <c r="K42" s="162" t="str">
        <f t="shared" si="4"/>
        <v>הזן תקופת כתב אישור בגליון ראשי</v>
      </c>
      <c r="L42" s="162" t="str">
        <f t="shared" si="5"/>
        <v>הזן תקופת כתב אישור בגליון ראשי</v>
      </c>
      <c r="M42" s="75" t="str">
        <f t="shared" si="6"/>
        <v>הזן תקופת כתב אישור בגליון ראשי</v>
      </c>
      <c r="N42" s="79" t="e">
        <f t="shared" si="9"/>
        <v>#VALUE!</v>
      </c>
      <c r="O42" s="80"/>
      <c r="P42" s="81">
        <f t="shared" si="1"/>
        <v>0</v>
      </c>
      <c r="Q42" s="79" t="str">
        <f t="shared" si="7"/>
        <v>הזן תקופת כתב אישור בגליון ראשי</v>
      </c>
      <c r="R42" s="79" t="e">
        <f t="shared" si="8"/>
        <v>#VALUE!</v>
      </c>
    </row>
    <row r="43" spans="1:18" s="6" customFormat="1" ht="24" customHeight="1" x14ac:dyDescent="0.2">
      <c r="A43" s="149">
        <v>41</v>
      </c>
      <c r="B43" s="327"/>
      <c r="C43" s="295"/>
      <c r="D43" s="296"/>
      <c r="E43" s="161">
        <f t="shared" si="2"/>
        <v>0</v>
      </c>
      <c r="F43" s="297"/>
      <c r="G43" s="298"/>
      <c r="H43" s="75"/>
      <c r="I43" s="119">
        <v>0</v>
      </c>
      <c r="J43" s="162" t="str">
        <f t="shared" si="3"/>
        <v>הזן תקופת כתב אישור בגליון ראשי</v>
      </c>
      <c r="K43" s="162" t="str">
        <f t="shared" si="4"/>
        <v>הזן תקופת כתב אישור בגליון ראשי</v>
      </c>
      <c r="L43" s="162" t="str">
        <f t="shared" si="5"/>
        <v>הזן תקופת כתב אישור בגליון ראשי</v>
      </c>
      <c r="M43" s="75" t="str">
        <f t="shared" si="6"/>
        <v>הזן תקופת כתב אישור בגליון ראשי</v>
      </c>
      <c r="N43" s="79" t="e">
        <f t="shared" si="9"/>
        <v>#VALUE!</v>
      </c>
      <c r="O43" s="80"/>
      <c r="P43" s="81">
        <f t="shared" si="1"/>
        <v>0</v>
      </c>
      <c r="Q43" s="79" t="str">
        <f t="shared" si="7"/>
        <v>הזן תקופת כתב אישור בגליון ראשי</v>
      </c>
      <c r="R43" s="79" t="e">
        <f t="shared" si="8"/>
        <v>#VALUE!</v>
      </c>
    </row>
    <row r="44" spans="1:18" s="6" customFormat="1" ht="24" customHeight="1" x14ac:dyDescent="0.2">
      <c r="A44" s="149">
        <v>42</v>
      </c>
      <c r="B44" s="327"/>
      <c r="C44" s="295"/>
      <c r="D44" s="296"/>
      <c r="E44" s="161">
        <f t="shared" si="2"/>
        <v>0</v>
      </c>
      <c r="F44" s="297"/>
      <c r="G44" s="298"/>
      <c r="H44" s="75"/>
      <c r="I44" s="119">
        <v>0</v>
      </c>
      <c r="J44" s="162" t="str">
        <f t="shared" si="3"/>
        <v>הזן תקופת כתב אישור בגליון ראשי</v>
      </c>
      <c r="K44" s="162" t="str">
        <f t="shared" si="4"/>
        <v>הזן תקופת כתב אישור בגליון ראשי</v>
      </c>
      <c r="L44" s="162" t="str">
        <f t="shared" si="5"/>
        <v>הזן תקופת כתב אישור בגליון ראשי</v>
      </c>
      <c r="M44" s="75" t="str">
        <f t="shared" si="6"/>
        <v>הזן תקופת כתב אישור בגליון ראשי</v>
      </c>
      <c r="N44" s="79" t="e">
        <f t="shared" si="9"/>
        <v>#VALUE!</v>
      </c>
      <c r="O44" s="80"/>
      <c r="P44" s="81">
        <f t="shared" si="1"/>
        <v>0</v>
      </c>
      <c r="Q44" s="79" t="str">
        <f t="shared" si="7"/>
        <v>הזן תקופת כתב אישור בגליון ראשי</v>
      </c>
      <c r="R44" s="79" t="e">
        <f t="shared" si="8"/>
        <v>#VALUE!</v>
      </c>
    </row>
    <row r="45" spans="1:18" s="6" customFormat="1" ht="24" customHeight="1" x14ac:dyDescent="0.2">
      <c r="A45" s="149">
        <v>43</v>
      </c>
      <c r="B45" s="327"/>
      <c r="C45" s="295"/>
      <c r="D45" s="296"/>
      <c r="E45" s="161">
        <f t="shared" si="2"/>
        <v>0</v>
      </c>
      <c r="F45" s="297"/>
      <c r="G45" s="298"/>
      <c r="H45" s="75"/>
      <c r="I45" s="119">
        <v>0</v>
      </c>
      <c r="J45" s="162" t="str">
        <f t="shared" si="3"/>
        <v>הזן תקופת כתב אישור בגליון ראשי</v>
      </c>
      <c r="K45" s="162" t="str">
        <f t="shared" si="4"/>
        <v>הזן תקופת כתב אישור בגליון ראשי</v>
      </c>
      <c r="L45" s="162" t="str">
        <f t="shared" si="5"/>
        <v>הזן תקופת כתב אישור בגליון ראשי</v>
      </c>
      <c r="M45" s="75" t="str">
        <f t="shared" si="6"/>
        <v>הזן תקופת כתב אישור בגליון ראשי</v>
      </c>
      <c r="N45" s="79" t="e">
        <f t="shared" si="9"/>
        <v>#VALUE!</v>
      </c>
      <c r="O45" s="80"/>
      <c r="P45" s="81">
        <f t="shared" si="1"/>
        <v>0</v>
      </c>
      <c r="Q45" s="79" t="str">
        <f t="shared" si="7"/>
        <v>הזן תקופת כתב אישור בגליון ראשי</v>
      </c>
      <c r="R45" s="79" t="e">
        <f t="shared" si="8"/>
        <v>#VALUE!</v>
      </c>
    </row>
    <row r="46" spans="1:18" s="6" customFormat="1" ht="24" customHeight="1" x14ac:dyDescent="0.2">
      <c r="A46" s="149">
        <v>44</v>
      </c>
      <c r="B46" s="327"/>
      <c r="C46" s="295"/>
      <c r="D46" s="296"/>
      <c r="E46" s="161">
        <f t="shared" si="2"/>
        <v>0</v>
      </c>
      <c r="F46" s="297"/>
      <c r="G46" s="298"/>
      <c r="H46" s="75"/>
      <c r="I46" s="119">
        <v>0</v>
      </c>
      <c r="J46" s="162" t="str">
        <f t="shared" si="3"/>
        <v>הזן תקופת כתב אישור בגליון ראשי</v>
      </c>
      <c r="K46" s="162" t="str">
        <f t="shared" si="4"/>
        <v>הזן תקופת כתב אישור בגליון ראשי</v>
      </c>
      <c r="L46" s="162" t="str">
        <f t="shared" si="5"/>
        <v>הזן תקופת כתב אישור בגליון ראשי</v>
      </c>
      <c r="M46" s="75" t="str">
        <f t="shared" si="6"/>
        <v>הזן תקופת כתב אישור בגליון ראשי</v>
      </c>
      <c r="N46" s="79" t="e">
        <f t="shared" si="9"/>
        <v>#VALUE!</v>
      </c>
      <c r="O46" s="80"/>
      <c r="P46" s="81">
        <f t="shared" si="1"/>
        <v>0</v>
      </c>
      <c r="Q46" s="79" t="str">
        <f t="shared" si="7"/>
        <v>הזן תקופת כתב אישור בגליון ראשי</v>
      </c>
      <c r="R46" s="79" t="e">
        <f t="shared" si="8"/>
        <v>#VALUE!</v>
      </c>
    </row>
    <row r="47" spans="1:18" s="6" customFormat="1" ht="24" customHeight="1" x14ac:dyDescent="0.2">
      <c r="A47" s="149">
        <v>45</v>
      </c>
      <c r="B47" s="327"/>
      <c r="C47" s="295"/>
      <c r="D47" s="296"/>
      <c r="E47" s="161">
        <f t="shared" si="2"/>
        <v>0</v>
      </c>
      <c r="F47" s="297"/>
      <c r="G47" s="298"/>
      <c r="H47" s="75"/>
      <c r="I47" s="119">
        <v>0</v>
      </c>
      <c r="J47" s="162" t="str">
        <f t="shared" si="3"/>
        <v>הזן תקופת כתב אישור בגליון ראשי</v>
      </c>
      <c r="K47" s="162" t="str">
        <f t="shared" si="4"/>
        <v>הזן תקופת כתב אישור בגליון ראשי</v>
      </c>
      <c r="L47" s="162" t="str">
        <f t="shared" si="5"/>
        <v>הזן תקופת כתב אישור בגליון ראשי</v>
      </c>
      <c r="M47" s="75" t="str">
        <f t="shared" si="6"/>
        <v>הזן תקופת כתב אישור בגליון ראשי</v>
      </c>
      <c r="N47" s="79" t="e">
        <f t="shared" si="9"/>
        <v>#VALUE!</v>
      </c>
      <c r="O47" s="80"/>
      <c r="P47" s="81">
        <f t="shared" si="1"/>
        <v>0</v>
      </c>
      <c r="Q47" s="79" t="str">
        <f t="shared" si="7"/>
        <v>הזן תקופת כתב אישור בגליון ראשי</v>
      </c>
      <c r="R47" s="79" t="e">
        <f t="shared" si="8"/>
        <v>#VALUE!</v>
      </c>
    </row>
    <row r="48" spans="1:18" s="6" customFormat="1" ht="24" customHeight="1" x14ac:dyDescent="0.2">
      <c r="A48" s="149">
        <v>46</v>
      </c>
      <c r="B48" s="327"/>
      <c r="C48" s="295"/>
      <c r="D48" s="296"/>
      <c r="E48" s="161">
        <f t="shared" si="2"/>
        <v>0</v>
      </c>
      <c r="F48" s="297"/>
      <c r="G48" s="298"/>
      <c r="H48" s="75"/>
      <c r="I48" s="119">
        <v>0</v>
      </c>
      <c r="J48" s="162" t="str">
        <f t="shared" si="3"/>
        <v>הזן תקופת כתב אישור בגליון ראשי</v>
      </c>
      <c r="K48" s="162" t="str">
        <f t="shared" si="4"/>
        <v>הזן תקופת כתב אישור בגליון ראשי</v>
      </c>
      <c r="L48" s="162" t="str">
        <f t="shared" si="5"/>
        <v>הזן תקופת כתב אישור בגליון ראשי</v>
      </c>
      <c r="M48" s="75" t="str">
        <f t="shared" si="6"/>
        <v>הזן תקופת כתב אישור בגליון ראשי</v>
      </c>
      <c r="N48" s="79" t="e">
        <f t="shared" si="9"/>
        <v>#VALUE!</v>
      </c>
      <c r="O48" s="80"/>
      <c r="P48" s="81">
        <f t="shared" si="1"/>
        <v>0</v>
      </c>
      <c r="Q48" s="79" t="str">
        <f t="shared" si="7"/>
        <v>הזן תקופת כתב אישור בגליון ראשי</v>
      </c>
      <c r="R48" s="79" t="e">
        <f t="shared" si="8"/>
        <v>#VALUE!</v>
      </c>
    </row>
    <row r="49" spans="1:18" s="6" customFormat="1" ht="24" customHeight="1" x14ac:dyDescent="0.2">
      <c r="A49" s="149">
        <v>47</v>
      </c>
      <c r="B49" s="327"/>
      <c r="C49" s="295"/>
      <c r="D49" s="296"/>
      <c r="E49" s="161">
        <f t="shared" si="2"/>
        <v>0</v>
      </c>
      <c r="F49" s="297"/>
      <c r="G49" s="298"/>
      <c r="H49" s="75"/>
      <c r="I49" s="119">
        <v>0</v>
      </c>
      <c r="J49" s="162" t="str">
        <f t="shared" si="3"/>
        <v>הזן תקופת כתב אישור בגליון ראשי</v>
      </c>
      <c r="K49" s="162" t="str">
        <f t="shared" si="4"/>
        <v>הזן תקופת כתב אישור בגליון ראשי</v>
      </c>
      <c r="L49" s="162" t="str">
        <f t="shared" si="5"/>
        <v>הזן תקופת כתב אישור בגליון ראשי</v>
      </c>
      <c r="M49" s="75" t="str">
        <f t="shared" si="6"/>
        <v>הזן תקופת כתב אישור בגליון ראשי</v>
      </c>
      <c r="N49" s="79" t="e">
        <f t="shared" si="9"/>
        <v>#VALUE!</v>
      </c>
      <c r="O49" s="80"/>
      <c r="P49" s="81">
        <f t="shared" si="1"/>
        <v>0</v>
      </c>
      <c r="Q49" s="79" t="str">
        <f t="shared" si="7"/>
        <v>הזן תקופת כתב אישור בגליון ראשי</v>
      </c>
      <c r="R49" s="79" t="e">
        <f t="shared" si="8"/>
        <v>#VALUE!</v>
      </c>
    </row>
    <row r="50" spans="1:18" s="6" customFormat="1" ht="24" customHeight="1" x14ac:dyDescent="0.2">
      <c r="A50" s="149">
        <v>48</v>
      </c>
      <c r="B50" s="327"/>
      <c r="C50" s="295"/>
      <c r="D50" s="296"/>
      <c r="E50" s="161">
        <f t="shared" si="2"/>
        <v>0</v>
      </c>
      <c r="F50" s="297"/>
      <c r="G50" s="298"/>
      <c r="H50" s="75"/>
      <c r="I50" s="119">
        <v>0</v>
      </c>
      <c r="J50" s="162" t="str">
        <f t="shared" si="3"/>
        <v>הזן תקופת כתב אישור בגליון ראשי</v>
      </c>
      <c r="K50" s="162" t="str">
        <f t="shared" si="4"/>
        <v>הזן תקופת כתב אישור בגליון ראשי</v>
      </c>
      <c r="L50" s="162" t="str">
        <f t="shared" si="5"/>
        <v>הזן תקופת כתב אישור בגליון ראשי</v>
      </c>
      <c r="M50" s="75" t="str">
        <f t="shared" si="6"/>
        <v>הזן תקופת כתב אישור בגליון ראשי</v>
      </c>
      <c r="N50" s="79" t="e">
        <f t="shared" si="9"/>
        <v>#VALUE!</v>
      </c>
      <c r="O50" s="80"/>
      <c r="P50" s="81">
        <f t="shared" si="1"/>
        <v>0</v>
      </c>
      <c r="Q50" s="79" t="str">
        <f t="shared" si="7"/>
        <v>הזן תקופת כתב אישור בגליון ראשי</v>
      </c>
      <c r="R50" s="79" t="e">
        <f t="shared" si="8"/>
        <v>#VALUE!</v>
      </c>
    </row>
    <row r="51" spans="1:18" s="6" customFormat="1" ht="24" customHeight="1" x14ac:dyDescent="0.2">
      <c r="A51" s="149">
        <v>49</v>
      </c>
      <c r="B51" s="327"/>
      <c r="C51" s="295"/>
      <c r="D51" s="296"/>
      <c r="E51" s="161">
        <f t="shared" si="2"/>
        <v>0</v>
      </c>
      <c r="F51" s="297"/>
      <c r="G51" s="298"/>
      <c r="H51" s="75"/>
      <c r="I51" s="119">
        <v>0</v>
      </c>
      <c r="J51" s="162" t="str">
        <f t="shared" si="3"/>
        <v>הזן תקופת כתב אישור בגליון ראשי</v>
      </c>
      <c r="K51" s="162" t="str">
        <f t="shared" si="4"/>
        <v>הזן תקופת כתב אישור בגליון ראשי</v>
      </c>
      <c r="L51" s="162" t="str">
        <f t="shared" si="5"/>
        <v>הזן תקופת כתב אישור בגליון ראשי</v>
      </c>
      <c r="M51" s="75" t="str">
        <f t="shared" si="6"/>
        <v>הזן תקופת כתב אישור בגליון ראשי</v>
      </c>
      <c r="N51" s="79" t="e">
        <f t="shared" si="9"/>
        <v>#VALUE!</v>
      </c>
      <c r="O51" s="80"/>
      <c r="P51" s="81">
        <f t="shared" si="1"/>
        <v>0</v>
      </c>
      <c r="Q51" s="79" t="str">
        <f t="shared" si="7"/>
        <v>הזן תקופת כתב אישור בגליון ראשי</v>
      </c>
      <c r="R51" s="79" t="e">
        <f t="shared" si="8"/>
        <v>#VALUE!</v>
      </c>
    </row>
    <row r="52" spans="1:18" s="6" customFormat="1" ht="24" customHeight="1" x14ac:dyDescent="0.2">
      <c r="A52" s="149">
        <v>50</v>
      </c>
      <c r="B52" s="327"/>
      <c r="C52" s="295"/>
      <c r="D52" s="296"/>
      <c r="E52" s="161">
        <f t="shared" si="2"/>
        <v>0</v>
      </c>
      <c r="F52" s="297"/>
      <c r="G52" s="298"/>
      <c r="H52" s="75"/>
      <c r="I52" s="119">
        <v>0</v>
      </c>
      <c r="J52" s="162" t="str">
        <f t="shared" si="3"/>
        <v>הזן תקופת כתב אישור בגליון ראשי</v>
      </c>
      <c r="K52" s="162" t="str">
        <f t="shared" si="4"/>
        <v>הזן תקופת כתב אישור בגליון ראשי</v>
      </c>
      <c r="L52" s="162" t="str">
        <f t="shared" si="5"/>
        <v>הזן תקופת כתב אישור בגליון ראשי</v>
      </c>
      <c r="M52" s="75" t="str">
        <f t="shared" si="6"/>
        <v>הזן תקופת כתב אישור בגליון ראשי</v>
      </c>
      <c r="N52" s="79" t="e">
        <f t="shared" si="9"/>
        <v>#VALUE!</v>
      </c>
      <c r="O52" s="80"/>
      <c r="P52" s="81">
        <f t="shared" si="1"/>
        <v>0</v>
      </c>
      <c r="Q52" s="79" t="str">
        <f t="shared" si="7"/>
        <v>הזן תקופת כתב אישור בגליון ראשי</v>
      </c>
      <c r="R52" s="79" t="e">
        <f t="shared" si="8"/>
        <v>#VALUE!</v>
      </c>
    </row>
    <row r="53" spans="1:18" s="6" customFormat="1" ht="24" customHeight="1" x14ac:dyDescent="0.2">
      <c r="A53" s="148"/>
      <c r="B53" s="149" t="s">
        <v>5</v>
      </c>
      <c r="C53" s="149"/>
      <c r="D53" s="228"/>
      <c r="E53" s="228">
        <f>SUM(E3:E52)</f>
        <v>0</v>
      </c>
      <c r="F53" s="121"/>
      <c r="G53" s="121"/>
      <c r="H53" s="121">
        <f>SUM(H3:H52)</f>
        <v>0</v>
      </c>
      <c r="I53" s="121">
        <f>SUM(I3:I52)</f>
        <v>0</v>
      </c>
      <c r="J53" s="121">
        <f>IF(E1=0,0,SUM(J3:J52))</f>
        <v>0</v>
      </c>
      <c r="K53" s="121">
        <f>SUM(K3:K52)</f>
        <v>0</v>
      </c>
      <c r="L53" s="121">
        <f>SUM(L3:L52)</f>
        <v>0</v>
      </c>
      <c r="M53" s="73">
        <f>SUM(M3:M52)</f>
        <v>0</v>
      </c>
      <c r="N53" s="90" t="e">
        <f>SUM(N3:N52)</f>
        <v>#VALUE!</v>
      </c>
      <c r="O53" s="73"/>
      <c r="P53" s="90">
        <f>SUM(P3:P52)</f>
        <v>0</v>
      </c>
      <c r="Q53" s="90"/>
      <c r="R53" s="90"/>
    </row>
    <row r="62" spans="1:18" x14ac:dyDescent="0.2">
      <c r="A62" s="324"/>
    </row>
  </sheetData>
  <sheetProtection password="CA7E" sheet="1" objects="1" scenarios="1"/>
  <protectedRanges>
    <protectedRange sqref="C3:D52 F3:H52" name="ציוד"/>
  </protectedRanges>
  <customSheetViews>
    <customSheetView guid="{0C0A7354-1E68-4AF0-8238-6CB67405E9AA}" showPageBreaks="1" showRuler="0" topLeftCell="A4">
      <selection activeCell="B9" sqref="B9"/>
      <pageMargins left="0.75" right="0.75" top="1" bottom="1" header="0.5" footer="0.5"/>
      <pageSetup paperSize="9" orientation="landscape" r:id="rId1"/>
      <headerFooter alignWithMargins="0"/>
    </customSheetView>
  </customSheetViews>
  <mergeCells count="3">
    <mergeCell ref="A1:B1"/>
    <mergeCell ref="C1:D1"/>
    <mergeCell ref="M1:R1"/>
  </mergeCells>
  <phoneticPr fontId="6" type="noConversion"/>
  <conditionalFormatting sqref="F3:F52">
    <cfRule type="cellIs" dxfId="188" priority="1" stopIfTrue="1" operator="greaterThan">
      <formula>1</formula>
    </cfRule>
  </conditionalFormatting>
  <conditionalFormatting sqref="D3:D52">
    <cfRule type="cellIs" dxfId="187" priority="2" stopIfTrue="1" operator="between">
      <formula>2499</formula>
      <formula>0.6</formula>
    </cfRule>
  </conditionalFormatting>
  <conditionalFormatting sqref="G3:G52">
    <cfRule type="expression" dxfId="186" priority="3" stopIfTrue="1">
      <formula>((DATEDIF(C3,$J$1+1,"m"))&lt;G3)</formula>
    </cfRule>
    <cfRule type="cellIs" dxfId="185" priority="4" stopIfTrue="1" operator="greaterThan">
      <formula>$E$1</formula>
    </cfRule>
    <cfRule type="cellIs" dxfId="184" priority="5" stopIfTrue="1" operator="lessThan">
      <formula>0</formula>
    </cfRule>
  </conditionalFormatting>
  <conditionalFormatting sqref="M3:M52">
    <cfRule type="cellIs" dxfId="183" priority="6" stopIfTrue="1" operator="notEqual">
      <formula>L3</formula>
    </cfRule>
  </conditionalFormatting>
  <conditionalFormatting sqref="P3:P52">
    <cfRule type="cellIs" dxfId="182" priority="7" stopIfTrue="1" operator="notEqual">
      <formula>G3</formula>
    </cfRule>
  </conditionalFormatting>
  <conditionalFormatting sqref="C3:C52">
    <cfRule type="expression" dxfId="181" priority="8" stopIfTrue="1">
      <formula>AND((($H$1-$C3)-731&gt;0),COUNTA($C3)=1)</formula>
    </cfRule>
    <cfRule type="expression" dxfId="180" priority="9" stopIfTrue="1">
      <formula>AND((($H$1-$C3)&lt;0),COUNTA($C3)=1)</formula>
    </cfRule>
    <cfRule type="expression" dxfId="179" priority="10" stopIfTrue="1">
      <formula>AND((($J$1-$C3)-1096&gt;0),COUNTA($C3)=1)</formula>
    </cfRule>
  </conditionalFormatting>
  <dataValidations count="5">
    <dataValidation type="decimal" allowBlank="1" showInputMessage="1" showErrorMessage="1" sqref="H3:I52">
      <formula1>0</formula1>
      <formula2>999999999</formula2>
    </dataValidation>
    <dataValidation type="date" allowBlank="1" showInputMessage="1" showErrorMessage="1" error="נא להזין את תאריך רכישת הציוד כנדרש: dd/mm/yyyy_x000a__x000a_וודא כי תאריך הרכישה אינו עולה על 3 שנים מיום תחילת המו&quot;פ _x000a_ולחילופין שאינו חורג מסיום תקופת המו&quot;פ." sqref="C3:C52">
      <formula1>$H$1-1096</formula1>
      <formula2>$J$1</formula2>
    </dataValidation>
    <dataValidation type="decimal" allowBlank="1" showInputMessage="1" showErrorMessage="1" error="אחוז השימוש בציוד מוגבל  ל-100%._x000a_נא להזין שנית בבקשה." sqref="F3:F52">
      <formula1>0</formula1>
      <formula2>1</formula2>
    </dataValidation>
    <dataValidation type="decimal" allowBlank="1" showInputMessage="1" showErrorMessage="1" error="נא להזין עלות הציוד בש&quot;ח" sqref="D3:D52">
      <formula1>0</formula1>
      <formula2>999999999</formula2>
    </dataValidation>
    <dataValidation type="decimal" allowBlank="1" showInputMessage="1" showErrorMessage="1" errorTitle="הזנת מס' חודשי שימוש שגויה:" error="מס' חודשי השימוש שהזנת עולים על מס' חודשי המו&quot;פ בכתב האישור _x000a_או שהם חורגים מהפרש החודשים בין תאריך הרכישה ותאריך סיום המו&quot;פ._x000a__x000a_נא להזין את מספר חודשי השימוש באופן תקין." sqref="G3:G52">
      <formula1>0</formula1>
      <formula2>MIN((1+(DATEDIF(C3,$J$1+1,"d"))/(DATEDIF($H$1,$J$1+1,"d"))*(DATEDIF($H$1,$J$1+1,"M"))),$E$1)</formula2>
    </dataValidation>
  </dataValidations>
  <printOptions horizontalCentered="1"/>
  <pageMargins left="0.19685039370078741" right="0.23622047244094491" top="0.21" bottom="0.15748031496062992" header="0.16" footer="0.23"/>
  <pageSetup paperSize="9" scale="60" orientation="portrait" r:id="rId2"/>
  <headerFooter alignWithMargins="0">
    <oddFooter>עמוד &amp;P מתוך &amp;N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>
    <tabColor indexed="42"/>
    <pageSetUpPr fitToPage="1"/>
  </sheetPr>
  <dimension ref="A1:AD871"/>
  <sheetViews>
    <sheetView showGridLines="0" rightToLeft="1" zoomScale="85" zoomScaleNormal="85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5.85546875" style="29" bestFit="1" customWidth="1"/>
    <col min="2" max="2" width="29" style="3" customWidth="1"/>
    <col min="3" max="3" width="14.85546875" style="3" customWidth="1"/>
    <col min="4" max="4" width="16.140625" style="3" customWidth="1"/>
    <col min="5" max="5" width="18.140625" style="3" customWidth="1"/>
    <col min="6" max="6" width="17" style="3" customWidth="1"/>
    <col min="7" max="7" width="18.85546875" style="3" customWidth="1"/>
    <col min="8" max="8" width="15.28515625" style="3" hidden="1" customWidth="1"/>
    <col min="9" max="9" width="12.28515625" style="3" hidden="1" customWidth="1"/>
    <col min="10" max="10" width="18.28515625" style="3" hidden="1" customWidth="1"/>
    <col min="11" max="12" width="12.28515625" style="3" customWidth="1"/>
    <col min="13" max="13" width="14.28515625" style="3" customWidth="1"/>
    <col min="14" max="14" width="13.85546875" style="3" customWidth="1"/>
    <col min="15" max="19" width="12.28515625" style="3" customWidth="1"/>
    <col min="20" max="20" width="14.28515625" style="3" customWidth="1"/>
    <col min="21" max="21" width="16.5703125" style="3" customWidth="1"/>
    <col min="22" max="26" width="12.28515625" style="3" customWidth="1"/>
    <col min="27" max="27" width="14.28515625" style="3" customWidth="1"/>
    <col min="28" max="28" width="15.5703125" style="3" customWidth="1"/>
    <col min="29" max="16384" width="9.140625" style="3"/>
  </cols>
  <sheetData>
    <row r="1" spans="1:30" s="25" customFormat="1" ht="21.75" customHeight="1" x14ac:dyDescent="0.2">
      <c r="A1" s="462" t="s">
        <v>72</v>
      </c>
      <c r="B1" s="463"/>
      <c r="C1" s="463"/>
      <c r="D1" s="143" t="s">
        <v>64</v>
      </c>
      <c r="E1" s="144">
        <f>'ראשי-פרטים כלליים וריכוז הוצאות'!C10</f>
        <v>0</v>
      </c>
      <c r="F1" s="143" t="s">
        <v>71</v>
      </c>
      <c r="G1" s="145">
        <f>'ראשי-פרטים כלליים וריכוז הוצאות'!F5</f>
        <v>0</v>
      </c>
      <c r="H1" s="464" t="s">
        <v>48</v>
      </c>
      <c r="I1" s="465"/>
      <c r="J1" s="466"/>
    </row>
    <row r="2" spans="1:30" ht="30" customHeight="1" thickBot="1" x14ac:dyDescent="0.25">
      <c r="A2" s="146" t="s">
        <v>6</v>
      </c>
      <c r="B2" s="146" t="s">
        <v>42</v>
      </c>
      <c r="C2" s="26" t="s">
        <v>43</v>
      </c>
      <c r="D2" s="26" t="s">
        <v>55</v>
      </c>
      <c r="E2" s="26" t="s">
        <v>102</v>
      </c>
      <c r="F2" s="146" t="s">
        <v>90</v>
      </c>
      <c r="G2" s="146" t="s">
        <v>91</v>
      </c>
      <c r="H2" s="27" t="s">
        <v>47</v>
      </c>
      <c r="I2" s="27" t="s">
        <v>92</v>
      </c>
      <c r="J2" s="27" t="s">
        <v>46</v>
      </c>
    </row>
    <row r="3" spans="1:30" ht="27" customHeight="1" x14ac:dyDescent="0.2">
      <c r="A3" s="33">
        <v>1</v>
      </c>
      <c r="B3" s="328"/>
      <c r="C3" s="309">
        <f>+$AD91</f>
        <v>0</v>
      </c>
      <c r="D3" s="75"/>
      <c r="E3" s="119">
        <v>0</v>
      </c>
      <c r="F3" s="119">
        <f>C3+D3</f>
        <v>0</v>
      </c>
      <c r="G3" s="147">
        <f t="shared" ref="G3:G27" si="0">IF(E3-D3&gt;C3,C3,IF(E3-D3&lt;=0,0,E3-D3))</f>
        <v>0</v>
      </c>
      <c r="H3" s="75">
        <f>G3</f>
        <v>0</v>
      </c>
      <c r="I3" s="79">
        <f t="shared" ref="I3:I32" si="1">H3-C3</f>
        <v>0</v>
      </c>
      <c r="J3" s="8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6" customFormat="1" ht="27" customHeight="1" x14ac:dyDescent="0.2">
      <c r="A4" s="149">
        <v>2</v>
      </c>
      <c r="B4" s="328"/>
      <c r="C4" s="309">
        <f>+$AD111</f>
        <v>0</v>
      </c>
      <c r="D4" s="75"/>
      <c r="E4" s="119">
        <v>0</v>
      </c>
      <c r="F4" s="119">
        <f t="shared" ref="F4:F32" si="2">C4+D4</f>
        <v>0</v>
      </c>
      <c r="G4" s="147">
        <f>IF(E4-D4&gt;C4,C4,IF(E4-D4&lt;=0,0,E4-D4))</f>
        <v>0</v>
      </c>
      <c r="H4" s="75">
        <f t="shared" ref="H4:H42" si="3">G4</f>
        <v>0</v>
      </c>
      <c r="I4" s="79">
        <f>H4-C4</f>
        <v>0</v>
      </c>
      <c r="J4" s="80"/>
    </row>
    <row r="5" spans="1:30" s="6" customFormat="1" ht="27" customHeight="1" x14ac:dyDescent="0.2">
      <c r="A5" s="149">
        <v>3</v>
      </c>
      <c r="B5" s="328"/>
      <c r="C5" s="309">
        <f>+$AD131</f>
        <v>0</v>
      </c>
      <c r="D5" s="75"/>
      <c r="E5" s="119">
        <v>0</v>
      </c>
      <c r="F5" s="119">
        <f t="shared" si="2"/>
        <v>0</v>
      </c>
      <c r="G5" s="147">
        <f t="shared" si="0"/>
        <v>0</v>
      </c>
      <c r="H5" s="75">
        <f t="shared" si="3"/>
        <v>0</v>
      </c>
      <c r="I5" s="79">
        <f t="shared" si="1"/>
        <v>0</v>
      </c>
      <c r="J5" s="80"/>
    </row>
    <row r="6" spans="1:30" s="6" customFormat="1" ht="27" customHeight="1" x14ac:dyDescent="0.2">
      <c r="A6" s="149">
        <v>4</v>
      </c>
      <c r="B6" s="328"/>
      <c r="C6" s="309">
        <f>+$AD151</f>
        <v>0</v>
      </c>
      <c r="D6" s="75"/>
      <c r="E6" s="119">
        <v>0</v>
      </c>
      <c r="F6" s="119">
        <f t="shared" si="2"/>
        <v>0</v>
      </c>
      <c r="G6" s="147">
        <f t="shared" si="0"/>
        <v>0</v>
      </c>
      <c r="H6" s="75">
        <f t="shared" si="3"/>
        <v>0</v>
      </c>
      <c r="I6" s="79">
        <f t="shared" si="1"/>
        <v>0</v>
      </c>
      <c r="J6" s="80"/>
    </row>
    <row r="7" spans="1:30" s="6" customFormat="1" ht="27" customHeight="1" x14ac:dyDescent="0.2">
      <c r="A7" s="149">
        <v>5</v>
      </c>
      <c r="B7" s="328"/>
      <c r="C7" s="309">
        <f>+$AD171</f>
        <v>0</v>
      </c>
      <c r="D7" s="75"/>
      <c r="E7" s="119">
        <v>0</v>
      </c>
      <c r="F7" s="119">
        <f t="shared" si="2"/>
        <v>0</v>
      </c>
      <c r="G7" s="147">
        <f t="shared" si="0"/>
        <v>0</v>
      </c>
      <c r="H7" s="75">
        <f t="shared" si="3"/>
        <v>0</v>
      </c>
      <c r="I7" s="79">
        <f t="shared" si="1"/>
        <v>0</v>
      </c>
      <c r="J7" s="80"/>
    </row>
    <row r="8" spans="1:30" s="6" customFormat="1" ht="27" customHeight="1" x14ac:dyDescent="0.2">
      <c r="A8" s="149">
        <v>6</v>
      </c>
      <c r="B8" s="328"/>
      <c r="C8" s="309">
        <f>+$AD191</f>
        <v>0</v>
      </c>
      <c r="D8" s="75"/>
      <c r="E8" s="119">
        <v>0</v>
      </c>
      <c r="F8" s="119">
        <f t="shared" si="2"/>
        <v>0</v>
      </c>
      <c r="G8" s="147">
        <f t="shared" si="0"/>
        <v>0</v>
      </c>
      <c r="H8" s="75">
        <f t="shared" si="3"/>
        <v>0</v>
      </c>
      <c r="I8" s="79">
        <f t="shared" si="1"/>
        <v>0</v>
      </c>
      <c r="J8" s="80"/>
    </row>
    <row r="9" spans="1:30" s="6" customFormat="1" ht="27" customHeight="1" x14ac:dyDescent="0.2">
      <c r="A9" s="149">
        <v>7</v>
      </c>
      <c r="B9" s="328"/>
      <c r="C9" s="309">
        <f>+$AD211</f>
        <v>0</v>
      </c>
      <c r="D9" s="75"/>
      <c r="E9" s="119">
        <v>0</v>
      </c>
      <c r="F9" s="119">
        <f t="shared" si="2"/>
        <v>0</v>
      </c>
      <c r="G9" s="147">
        <f t="shared" si="0"/>
        <v>0</v>
      </c>
      <c r="H9" s="75">
        <f t="shared" si="3"/>
        <v>0</v>
      </c>
      <c r="I9" s="79">
        <f t="shared" si="1"/>
        <v>0</v>
      </c>
      <c r="J9" s="80"/>
    </row>
    <row r="10" spans="1:30" s="6" customFormat="1" ht="27" customHeight="1" x14ac:dyDescent="0.2">
      <c r="A10" s="149">
        <v>8</v>
      </c>
      <c r="B10" s="328"/>
      <c r="C10" s="309">
        <f>+$AD231</f>
        <v>0</v>
      </c>
      <c r="D10" s="75"/>
      <c r="E10" s="119">
        <v>0</v>
      </c>
      <c r="F10" s="119">
        <f t="shared" si="2"/>
        <v>0</v>
      </c>
      <c r="G10" s="147">
        <f t="shared" si="0"/>
        <v>0</v>
      </c>
      <c r="H10" s="75">
        <f t="shared" si="3"/>
        <v>0</v>
      </c>
      <c r="I10" s="79">
        <f t="shared" si="1"/>
        <v>0</v>
      </c>
      <c r="J10" s="80"/>
    </row>
    <row r="11" spans="1:30" s="6" customFormat="1" ht="27" customHeight="1" x14ac:dyDescent="0.2">
      <c r="A11" s="149">
        <v>9</v>
      </c>
      <c r="B11" s="328"/>
      <c r="C11" s="309">
        <f>+$AD251</f>
        <v>0</v>
      </c>
      <c r="D11" s="75"/>
      <c r="E11" s="119">
        <v>0</v>
      </c>
      <c r="F11" s="119">
        <f t="shared" si="2"/>
        <v>0</v>
      </c>
      <c r="G11" s="147">
        <f t="shared" si="0"/>
        <v>0</v>
      </c>
      <c r="H11" s="75">
        <f t="shared" si="3"/>
        <v>0</v>
      </c>
      <c r="I11" s="79">
        <f t="shared" si="1"/>
        <v>0</v>
      </c>
      <c r="J11" s="80"/>
    </row>
    <row r="12" spans="1:30" s="6" customFormat="1" ht="27" customHeight="1" x14ac:dyDescent="0.2">
      <c r="A12" s="149">
        <v>10</v>
      </c>
      <c r="B12" s="328"/>
      <c r="C12" s="309">
        <f>+$AD271</f>
        <v>0</v>
      </c>
      <c r="D12" s="75"/>
      <c r="E12" s="119">
        <v>0</v>
      </c>
      <c r="F12" s="119">
        <f t="shared" si="2"/>
        <v>0</v>
      </c>
      <c r="G12" s="147">
        <f t="shared" si="0"/>
        <v>0</v>
      </c>
      <c r="H12" s="75">
        <f t="shared" si="3"/>
        <v>0</v>
      </c>
      <c r="I12" s="79">
        <f t="shared" si="1"/>
        <v>0</v>
      </c>
      <c r="J12" s="80"/>
    </row>
    <row r="13" spans="1:30" s="6" customFormat="1" ht="27" customHeight="1" x14ac:dyDescent="0.2">
      <c r="A13" s="149">
        <v>11</v>
      </c>
      <c r="B13" s="328"/>
      <c r="C13" s="309">
        <f>+$AD291</f>
        <v>0</v>
      </c>
      <c r="D13" s="75"/>
      <c r="E13" s="119">
        <v>0</v>
      </c>
      <c r="F13" s="119">
        <f t="shared" si="2"/>
        <v>0</v>
      </c>
      <c r="G13" s="147">
        <f t="shared" si="0"/>
        <v>0</v>
      </c>
      <c r="H13" s="75">
        <f t="shared" si="3"/>
        <v>0</v>
      </c>
      <c r="I13" s="79">
        <f t="shared" si="1"/>
        <v>0</v>
      </c>
      <c r="J13" s="80"/>
    </row>
    <row r="14" spans="1:30" s="6" customFormat="1" ht="27" customHeight="1" x14ac:dyDescent="0.2">
      <c r="A14" s="149">
        <v>12</v>
      </c>
      <c r="B14" s="328"/>
      <c r="C14" s="309">
        <f>+$AD311</f>
        <v>0</v>
      </c>
      <c r="D14" s="75"/>
      <c r="E14" s="119">
        <v>0</v>
      </c>
      <c r="F14" s="119">
        <f t="shared" si="2"/>
        <v>0</v>
      </c>
      <c r="G14" s="147">
        <f t="shared" si="0"/>
        <v>0</v>
      </c>
      <c r="H14" s="75">
        <f t="shared" si="3"/>
        <v>0</v>
      </c>
      <c r="I14" s="79">
        <f t="shared" si="1"/>
        <v>0</v>
      </c>
      <c r="J14" s="80"/>
    </row>
    <row r="15" spans="1:30" s="6" customFormat="1" ht="27" customHeight="1" x14ac:dyDescent="0.2">
      <c r="A15" s="149">
        <v>13</v>
      </c>
      <c r="B15" s="328"/>
      <c r="C15" s="309">
        <f>+$AD331</f>
        <v>0</v>
      </c>
      <c r="D15" s="75"/>
      <c r="E15" s="119">
        <v>0</v>
      </c>
      <c r="F15" s="119">
        <f t="shared" si="2"/>
        <v>0</v>
      </c>
      <c r="G15" s="147">
        <f t="shared" si="0"/>
        <v>0</v>
      </c>
      <c r="H15" s="75">
        <f t="shared" si="3"/>
        <v>0</v>
      </c>
      <c r="I15" s="79">
        <f t="shared" si="1"/>
        <v>0</v>
      </c>
      <c r="J15" s="80"/>
    </row>
    <row r="16" spans="1:30" s="6" customFormat="1" ht="27" customHeight="1" x14ac:dyDescent="0.2">
      <c r="A16" s="149">
        <v>14</v>
      </c>
      <c r="B16" s="328"/>
      <c r="C16" s="309">
        <f>+$AD351</f>
        <v>0</v>
      </c>
      <c r="D16" s="75"/>
      <c r="E16" s="119">
        <v>0</v>
      </c>
      <c r="F16" s="119">
        <f t="shared" si="2"/>
        <v>0</v>
      </c>
      <c r="G16" s="147">
        <f t="shared" si="0"/>
        <v>0</v>
      </c>
      <c r="H16" s="75">
        <f t="shared" si="3"/>
        <v>0</v>
      </c>
      <c r="I16" s="79">
        <f t="shared" si="1"/>
        <v>0</v>
      </c>
      <c r="J16" s="80"/>
    </row>
    <row r="17" spans="1:10" s="6" customFormat="1" ht="27" customHeight="1" x14ac:dyDescent="0.2">
      <c r="A17" s="149">
        <v>15</v>
      </c>
      <c r="B17" s="328"/>
      <c r="C17" s="309">
        <f>+$AD371</f>
        <v>0</v>
      </c>
      <c r="D17" s="75"/>
      <c r="E17" s="119">
        <v>0</v>
      </c>
      <c r="F17" s="119">
        <f t="shared" si="2"/>
        <v>0</v>
      </c>
      <c r="G17" s="147">
        <f t="shared" si="0"/>
        <v>0</v>
      </c>
      <c r="H17" s="75">
        <f t="shared" si="3"/>
        <v>0</v>
      </c>
      <c r="I17" s="79">
        <f t="shared" si="1"/>
        <v>0</v>
      </c>
      <c r="J17" s="80"/>
    </row>
    <row r="18" spans="1:10" s="6" customFormat="1" ht="27" customHeight="1" x14ac:dyDescent="0.2">
      <c r="A18" s="149">
        <v>16</v>
      </c>
      <c r="B18" s="327"/>
      <c r="C18" s="309">
        <f>+$AD391</f>
        <v>0</v>
      </c>
      <c r="D18" s="75"/>
      <c r="E18" s="119">
        <v>0</v>
      </c>
      <c r="F18" s="119">
        <f t="shared" si="2"/>
        <v>0</v>
      </c>
      <c r="G18" s="147">
        <f t="shared" si="0"/>
        <v>0</v>
      </c>
      <c r="H18" s="75">
        <f t="shared" si="3"/>
        <v>0</v>
      </c>
      <c r="I18" s="79">
        <f t="shared" si="1"/>
        <v>0</v>
      </c>
      <c r="J18" s="80"/>
    </row>
    <row r="19" spans="1:10" s="6" customFormat="1" ht="27" customHeight="1" x14ac:dyDescent="0.2">
      <c r="A19" s="149">
        <v>17</v>
      </c>
      <c r="B19" s="327"/>
      <c r="C19" s="309">
        <f>+$AD411</f>
        <v>0</v>
      </c>
      <c r="D19" s="75"/>
      <c r="E19" s="119">
        <v>0</v>
      </c>
      <c r="F19" s="119">
        <f t="shared" si="2"/>
        <v>0</v>
      </c>
      <c r="G19" s="147">
        <f t="shared" si="0"/>
        <v>0</v>
      </c>
      <c r="H19" s="75">
        <f t="shared" si="3"/>
        <v>0</v>
      </c>
      <c r="I19" s="79">
        <f t="shared" si="1"/>
        <v>0</v>
      </c>
      <c r="J19" s="80"/>
    </row>
    <row r="20" spans="1:10" s="6" customFormat="1" ht="27" customHeight="1" x14ac:dyDescent="0.2">
      <c r="A20" s="149">
        <v>18</v>
      </c>
      <c r="B20" s="327"/>
      <c r="C20" s="309">
        <f>+$AD431</f>
        <v>0</v>
      </c>
      <c r="D20" s="75"/>
      <c r="E20" s="119">
        <v>0</v>
      </c>
      <c r="F20" s="119">
        <f t="shared" si="2"/>
        <v>0</v>
      </c>
      <c r="G20" s="147">
        <f t="shared" si="0"/>
        <v>0</v>
      </c>
      <c r="H20" s="75">
        <f t="shared" si="3"/>
        <v>0</v>
      </c>
      <c r="I20" s="79">
        <f t="shared" si="1"/>
        <v>0</v>
      </c>
      <c r="J20" s="80"/>
    </row>
    <row r="21" spans="1:10" s="6" customFormat="1" ht="27" customHeight="1" x14ac:dyDescent="0.2">
      <c r="A21" s="149">
        <v>19</v>
      </c>
      <c r="B21" s="327"/>
      <c r="C21" s="309">
        <f>+$AD451</f>
        <v>0</v>
      </c>
      <c r="D21" s="75"/>
      <c r="E21" s="119">
        <v>0</v>
      </c>
      <c r="F21" s="119">
        <f t="shared" si="2"/>
        <v>0</v>
      </c>
      <c r="G21" s="147">
        <f t="shared" si="0"/>
        <v>0</v>
      </c>
      <c r="H21" s="75">
        <f t="shared" si="3"/>
        <v>0</v>
      </c>
      <c r="I21" s="79">
        <f t="shared" si="1"/>
        <v>0</v>
      </c>
      <c r="J21" s="80"/>
    </row>
    <row r="22" spans="1:10" s="6" customFormat="1" ht="27" customHeight="1" x14ac:dyDescent="0.2">
      <c r="A22" s="149">
        <v>20</v>
      </c>
      <c r="B22" s="327"/>
      <c r="C22" s="309">
        <f>+$AD471</f>
        <v>0</v>
      </c>
      <c r="D22" s="75"/>
      <c r="E22" s="119">
        <v>0</v>
      </c>
      <c r="F22" s="119">
        <f t="shared" si="2"/>
        <v>0</v>
      </c>
      <c r="G22" s="147">
        <f t="shared" si="0"/>
        <v>0</v>
      </c>
      <c r="H22" s="75">
        <f t="shared" si="3"/>
        <v>0</v>
      </c>
      <c r="I22" s="79">
        <f t="shared" si="1"/>
        <v>0</v>
      </c>
      <c r="J22" s="80"/>
    </row>
    <row r="23" spans="1:10" s="6" customFormat="1" ht="27" customHeight="1" x14ac:dyDescent="0.2">
      <c r="A23" s="149">
        <v>21</v>
      </c>
      <c r="B23" s="327"/>
      <c r="C23" s="309">
        <f>+$AD491</f>
        <v>0</v>
      </c>
      <c r="D23" s="75"/>
      <c r="E23" s="119">
        <v>0</v>
      </c>
      <c r="F23" s="119">
        <f t="shared" si="2"/>
        <v>0</v>
      </c>
      <c r="G23" s="147">
        <f t="shared" si="0"/>
        <v>0</v>
      </c>
      <c r="H23" s="75">
        <f t="shared" si="3"/>
        <v>0</v>
      </c>
      <c r="I23" s="79">
        <f t="shared" si="1"/>
        <v>0</v>
      </c>
      <c r="J23" s="80"/>
    </row>
    <row r="24" spans="1:10" s="6" customFormat="1" ht="27" customHeight="1" x14ac:dyDescent="0.2">
      <c r="A24" s="149">
        <v>22</v>
      </c>
      <c r="B24" s="327"/>
      <c r="C24" s="309">
        <f>+$AD511</f>
        <v>0</v>
      </c>
      <c r="D24" s="75"/>
      <c r="E24" s="119">
        <v>0</v>
      </c>
      <c r="F24" s="119">
        <f t="shared" si="2"/>
        <v>0</v>
      </c>
      <c r="G24" s="147">
        <f t="shared" si="0"/>
        <v>0</v>
      </c>
      <c r="H24" s="75">
        <f t="shared" si="3"/>
        <v>0</v>
      </c>
      <c r="I24" s="79">
        <f t="shared" si="1"/>
        <v>0</v>
      </c>
      <c r="J24" s="80"/>
    </row>
    <row r="25" spans="1:10" s="6" customFormat="1" ht="27" customHeight="1" x14ac:dyDescent="0.2">
      <c r="A25" s="149">
        <v>23</v>
      </c>
      <c r="B25" s="327"/>
      <c r="C25" s="309">
        <f>+$AD531</f>
        <v>0</v>
      </c>
      <c r="D25" s="75"/>
      <c r="E25" s="119">
        <v>0</v>
      </c>
      <c r="F25" s="119">
        <f t="shared" si="2"/>
        <v>0</v>
      </c>
      <c r="G25" s="147">
        <f t="shared" si="0"/>
        <v>0</v>
      </c>
      <c r="H25" s="75">
        <f t="shared" si="3"/>
        <v>0</v>
      </c>
      <c r="I25" s="79">
        <f t="shared" si="1"/>
        <v>0</v>
      </c>
      <c r="J25" s="80"/>
    </row>
    <row r="26" spans="1:10" s="6" customFormat="1" ht="27" customHeight="1" x14ac:dyDescent="0.2">
      <c r="A26" s="149">
        <v>24</v>
      </c>
      <c r="B26" s="327"/>
      <c r="C26" s="309">
        <f>+$AD551</f>
        <v>0</v>
      </c>
      <c r="D26" s="75"/>
      <c r="E26" s="119">
        <v>0</v>
      </c>
      <c r="F26" s="119">
        <f t="shared" si="2"/>
        <v>0</v>
      </c>
      <c r="G26" s="147">
        <f t="shared" si="0"/>
        <v>0</v>
      </c>
      <c r="H26" s="75">
        <f t="shared" si="3"/>
        <v>0</v>
      </c>
      <c r="I26" s="79">
        <f t="shared" si="1"/>
        <v>0</v>
      </c>
      <c r="J26" s="80"/>
    </row>
    <row r="27" spans="1:10" s="6" customFormat="1" ht="27" customHeight="1" x14ac:dyDescent="0.2">
      <c r="A27" s="149">
        <v>25</v>
      </c>
      <c r="B27" s="327"/>
      <c r="C27" s="309">
        <f>+$AD571</f>
        <v>0</v>
      </c>
      <c r="D27" s="75"/>
      <c r="E27" s="119">
        <v>0</v>
      </c>
      <c r="F27" s="119">
        <f t="shared" si="2"/>
        <v>0</v>
      </c>
      <c r="G27" s="147">
        <f t="shared" si="0"/>
        <v>0</v>
      </c>
      <c r="H27" s="75">
        <f t="shared" si="3"/>
        <v>0</v>
      </c>
      <c r="I27" s="79">
        <f t="shared" si="1"/>
        <v>0</v>
      </c>
      <c r="J27" s="80"/>
    </row>
    <row r="28" spans="1:10" s="6" customFormat="1" ht="27" customHeight="1" x14ac:dyDescent="0.2">
      <c r="A28" s="149">
        <v>26</v>
      </c>
      <c r="B28" s="327"/>
      <c r="C28" s="309">
        <f>+$AD591</f>
        <v>0</v>
      </c>
      <c r="D28" s="75"/>
      <c r="E28" s="119">
        <v>0</v>
      </c>
      <c r="F28" s="119">
        <f t="shared" si="2"/>
        <v>0</v>
      </c>
      <c r="G28" s="147">
        <f t="shared" ref="G28:G37" si="4">IF(E28-D28&gt;C28,C28,IF(E28-D28&lt;=0,0,E28-D28))</f>
        <v>0</v>
      </c>
      <c r="H28" s="75">
        <f t="shared" si="3"/>
        <v>0</v>
      </c>
      <c r="I28" s="79">
        <f t="shared" si="1"/>
        <v>0</v>
      </c>
      <c r="J28" s="80"/>
    </row>
    <row r="29" spans="1:10" s="6" customFormat="1" ht="27" customHeight="1" x14ac:dyDescent="0.2">
      <c r="A29" s="149">
        <v>27</v>
      </c>
      <c r="B29" s="327"/>
      <c r="C29" s="309">
        <f>+$AD611</f>
        <v>0</v>
      </c>
      <c r="D29" s="75"/>
      <c r="E29" s="119">
        <v>0</v>
      </c>
      <c r="F29" s="119">
        <f t="shared" si="2"/>
        <v>0</v>
      </c>
      <c r="G29" s="147">
        <f t="shared" si="4"/>
        <v>0</v>
      </c>
      <c r="H29" s="75">
        <f t="shared" si="3"/>
        <v>0</v>
      </c>
      <c r="I29" s="79">
        <f t="shared" si="1"/>
        <v>0</v>
      </c>
      <c r="J29" s="80"/>
    </row>
    <row r="30" spans="1:10" s="6" customFormat="1" ht="27" customHeight="1" x14ac:dyDescent="0.2">
      <c r="A30" s="149">
        <v>28</v>
      </c>
      <c r="B30" s="327"/>
      <c r="C30" s="309">
        <f>+$AD631</f>
        <v>0</v>
      </c>
      <c r="D30" s="75"/>
      <c r="E30" s="119">
        <v>0</v>
      </c>
      <c r="F30" s="119">
        <f t="shared" si="2"/>
        <v>0</v>
      </c>
      <c r="G30" s="147">
        <f t="shared" si="4"/>
        <v>0</v>
      </c>
      <c r="H30" s="75">
        <f t="shared" si="3"/>
        <v>0</v>
      </c>
      <c r="I30" s="79">
        <f t="shared" si="1"/>
        <v>0</v>
      </c>
      <c r="J30" s="80"/>
    </row>
    <row r="31" spans="1:10" s="6" customFormat="1" ht="27" customHeight="1" x14ac:dyDescent="0.2">
      <c r="A31" s="149">
        <v>29</v>
      </c>
      <c r="B31" s="327"/>
      <c r="C31" s="309">
        <f>+$AD651</f>
        <v>0</v>
      </c>
      <c r="D31" s="75"/>
      <c r="E31" s="119">
        <v>0</v>
      </c>
      <c r="F31" s="119">
        <f t="shared" si="2"/>
        <v>0</v>
      </c>
      <c r="G31" s="147">
        <f t="shared" si="4"/>
        <v>0</v>
      </c>
      <c r="H31" s="75">
        <f t="shared" si="3"/>
        <v>0</v>
      </c>
      <c r="I31" s="79">
        <f t="shared" si="1"/>
        <v>0</v>
      </c>
      <c r="J31" s="80"/>
    </row>
    <row r="32" spans="1:10" s="6" customFormat="1" ht="27" customHeight="1" x14ac:dyDescent="0.2">
      <c r="A32" s="149">
        <v>30</v>
      </c>
      <c r="B32" s="327"/>
      <c r="C32" s="309">
        <f>+$AD671</f>
        <v>0</v>
      </c>
      <c r="D32" s="75"/>
      <c r="E32" s="119">
        <v>0</v>
      </c>
      <c r="F32" s="119">
        <f t="shared" si="2"/>
        <v>0</v>
      </c>
      <c r="G32" s="147">
        <f t="shared" si="4"/>
        <v>0</v>
      </c>
      <c r="H32" s="75">
        <f t="shared" si="3"/>
        <v>0</v>
      </c>
      <c r="I32" s="79">
        <f t="shared" si="1"/>
        <v>0</v>
      </c>
      <c r="J32" s="80"/>
    </row>
    <row r="33" spans="1:14" s="6" customFormat="1" ht="27" customHeight="1" x14ac:dyDescent="0.2">
      <c r="A33" s="149">
        <v>31</v>
      </c>
      <c r="B33" s="327"/>
      <c r="C33" s="309">
        <f>+$AD691</f>
        <v>0</v>
      </c>
      <c r="D33" s="75"/>
      <c r="E33" s="119">
        <v>0</v>
      </c>
      <c r="F33" s="119">
        <f t="shared" ref="F33:F42" si="5">C33+D33</f>
        <v>0</v>
      </c>
      <c r="G33" s="147">
        <f t="shared" si="4"/>
        <v>0</v>
      </c>
      <c r="H33" s="75">
        <f t="shared" si="3"/>
        <v>0</v>
      </c>
      <c r="I33" s="79">
        <f t="shared" ref="I33:I42" si="6">H33-C33</f>
        <v>0</v>
      </c>
      <c r="J33" s="80"/>
    </row>
    <row r="34" spans="1:14" s="6" customFormat="1" ht="27" customHeight="1" x14ac:dyDescent="0.2">
      <c r="A34" s="149">
        <v>32</v>
      </c>
      <c r="B34" s="327"/>
      <c r="C34" s="309">
        <f>+$AD711</f>
        <v>0</v>
      </c>
      <c r="D34" s="75"/>
      <c r="E34" s="119">
        <v>0</v>
      </c>
      <c r="F34" s="119">
        <f t="shared" si="5"/>
        <v>0</v>
      </c>
      <c r="G34" s="147">
        <f t="shared" si="4"/>
        <v>0</v>
      </c>
      <c r="H34" s="75">
        <f t="shared" si="3"/>
        <v>0</v>
      </c>
      <c r="I34" s="79">
        <f t="shared" si="6"/>
        <v>0</v>
      </c>
      <c r="J34" s="80"/>
    </row>
    <row r="35" spans="1:14" s="6" customFormat="1" ht="27" customHeight="1" x14ac:dyDescent="0.2">
      <c r="A35" s="149">
        <v>33</v>
      </c>
      <c r="B35" s="327"/>
      <c r="C35" s="309">
        <f>+$AD731</f>
        <v>0</v>
      </c>
      <c r="D35" s="75"/>
      <c r="E35" s="119">
        <v>0</v>
      </c>
      <c r="F35" s="119">
        <f t="shared" si="5"/>
        <v>0</v>
      </c>
      <c r="G35" s="147">
        <f t="shared" si="4"/>
        <v>0</v>
      </c>
      <c r="H35" s="75">
        <f t="shared" si="3"/>
        <v>0</v>
      </c>
      <c r="I35" s="79">
        <f t="shared" si="6"/>
        <v>0</v>
      </c>
      <c r="J35" s="80"/>
    </row>
    <row r="36" spans="1:14" s="6" customFormat="1" ht="27" customHeight="1" x14ac:dyDescent="0.2">
      <c r="A36" s="149">
        <v>34</v>
      </c>
      <c r="B36" s="327"/>
      <c r="C36" s="309">
        <f>+$AD751</f>
        <v>0</v>
      </c>
      <c r="D36" s="75"/>
      <c r="E36" s="119">
        <v>0</v>
      </c>
      <c r="F36" s="119">
        <f t="shared" si="5"/>
        <v>0</v>
      </c>
      <c r="G36" s="147">
        <f t="shared" si="4"/>
        <v>0</v>
      </c>
      <c r="H36" s="75">
        <f t="shared" si="3"/>
        <v>0</v>
      </c>
      <c r="I36" s="79">
        <f t="shared" si="6"/>
        <v>0</v>
      </c>
      <c r="J36" s="80"/>
    </row>
    <row r="37" spans="1:14" s="6" customFormat="1" ht="27" customHeight="1" x14ac:dyDescent="0.2">
      <c r="A37" s="149">
        <v>35</v>
      </c>
      <c r="B37" s="327"/>
      <c r="C37" s="309">
        <f>+$AD771</f>
        <v>0</v>
      </c>
      <c r="D37" s="75"/>
      <c r="E37" s="119">
        <v>0</v>
      </c>
      <c r="F37" s="119">
        <f t="shared" si="5"/>
        <v>0</v>
      </c>
      <c r="G37" s="147">
        <f t="shared" si="4"/>
        <v>0</v>
      </c>
      <c r="H37" s="75">
        <f t="shared" si="3"/>
        <v>0</v>
      </c>
      <c r="I37" s="79">
        <f t="shared" si="6"/>
        <v>0</v>
      </c>
      <c r="J37" s="80"/>
    </row>
    <row r="38" spans="1:14" s="6" customFormat="1" ht="27" customHeight="1" x14ac:dyDescent="0.2">
      <c r="A38" s="149">
        <v>36</v>
      </c>
      <c r="B38" s="327"/>
      <c r="C38" s="309">
        <f>+$AD791</f>
        <v>0</v>
      </c>
      <c r="D38" s="75"/>
      <c r="E38" s="119">
        <v>0</v>
      </c>
      <c r="F38" s="119">
        <f t="shared" si="5"/>
        <v>0</v>
      </c>
      <c r="G38" s="147">
        <f>IF(E38-D38&gt;C38,C38,IF(E38-D38&lt;=0,0,E38-D38))</f>
        <v>0</v>
      </c>
      <c r="H38" s="75">
        <f t="shared" si="3"/>
        <v>0</v>
      </c>
      <c r="I38" s="79">
        <f t="shared" si="6"/>
        <v>0</v>
      </c>
      <c r="J38" s="80"/>
    </row>
    <row r="39" spans="1:14" s="6" customFormat="1" ht="27" customHeight="1" x14ac:dyDescent="0.2">
      <c r="A39" s="149">
        <v>37</v>
      </c>
      <c r="B39" s="327"/>
      <c r="C39" s="309">
        <f>+$AD811</f>
        <v>0</v>
      </c>
      <c r="D39" s="75"/>
      <c r="E39" s="119">
        <v>0</v>
      </c>
      <c r="F39" s="119">
        <f t="shared" si="5"/>
        <v>0</v>
      </c>
      <c r="G39" s="147">
        <f>IF(E39-D39&gt;C39,C39,IF(E39-D39&lt;=0,0,E39-D39))</f>
        <v>0</v>
      </c>
      <c r="H39" s="75">
        <f t="shared" si="3"/>
        <v>0</v>
      </c>
      <c r="I39" s="79">
        <f t="shared" si="6"/>
        <v>0</v>
      </c>
      <c r="J39" s="80"/>
    </row>
    <row r="40" spans="1:14" s="6" customFormat="1" ht="27" customHeight="1" x14ac:dyDescent="0.2">
      <c r="A40" s="149">
        <v>38</v>
      </c>
      <c r="B40" s="327"/>
      <c r="C40" s="309">
        <f>+$AD831</f>
        <v>0</v>
      </c>
      <c r="D40" s="75"/>
      <c r="E40" s="119">
        <v>0</v>
      </c>
      <c r="F40" s="119">
        <f t="shared" si="5"/>
        <v>0</v>
      </c>
      <c r="G40" s="147">
        <f>IF(E40-D40&gt;C40,C40,IF(E40-D40&lt;=0,0,E40-D40))</f>
        <v>0</v>
      </c>
      <c r="H40" s="75">
        <f t="shared" si="3"/>
        <v>0</v>
      </c>
      <c r="I40" s="79">
        <f t="shared" si="6"/>
        <v>0</v>
      </c>
      <c r="J40" s="80"/>
    </row>
    <row r="41" spans="1:14" s="6" customFormat="1" ht="27" customHeight="1" x14ac:dyDescent="0.2">
      <c r="A41" s="149">
        <v>39</v>
      </c>
      <c r="B41" s="327"/>
      <c r="C41" s="309">
        <f>+$AD851</f>
        <v>0</v>
      </c>
      <c r="D41" s="75"/>
      <c r="E41" s="119">
        <v>0</v>
      </c>
      <c r="F41" s="119">
        <f t="shared" si="5"/>
        <v>0</v>
      </c>
      <c r="G41" s="147">
        <f>IF(E41-D41&gt;C41,C41,IF(E41-D41&lt;=0,0,E41-D41))</f>
        <v>0</v>
      </c>
      <c r="H41" s="75">
        <f t="shared" si="3"/>
        <v>0</v>
      </c>
      <c r="I41" s="79">
        <f t="shared" si="6"/>
        <v>0</v>
      </c>
      <c r="J41" s="80"/>
    </row>
    <row r="42" spans="1:14" s="6" customFormat="1" ht="27" customHeight="1" x14ac:dyDescent="0.2">
      <c r="A42" s="149">
        <v>40</v>
      </c>
      <c r="B42" s="327"/>
      <c r="C42" s="309">
        <f>+$AD871</f>
        <v>0</v>
      </c>
      <c r="D42" s="75"/>
      <c r="E42" s="119">
        <v>0</v>
      </c>
      <c r="F42" s="119">
        <f t="shared" si="5"/>
        <v>0</v>
      </c>
      <c r="G42" s="147">
        <f>IF(E42-D42&gt;C42,C42,IF(E42-D42&lt;=0,0,E42-D42))</f>
        <v>0</v>
      </c>
      <c r="H42" s="75">
        <f t="shared" si="3"/>
        <v>0</v>
      </c>
      <c r="I42" s="79">
        <f t="shared" si="6"/>
        <v>0</v>
      </c>
      <c r="J42" s="80"/>
    </row>
    <row r="43" spans="1:14" s="6" customFormat="1" ht="24.75" customHeight="1" x14ac:dyDescent="0.2">
      <c r="A43" s="149"/>
      <c r="B43" s="149" t="s">
        <v>5</v>
      </c>
      <c r="C43" s="121">
        <f t="shared" ref="C43:I43" si="7">SUM(C3:C42)</f>
        <v>0</v>
      </c>
      <c r="D43" s="121">
        <f t="shared" si="7"/>
        <v>0</v>
      </c>
      <c r="E43" s="121">
        <f t="shared" si="7"/>
        <v>0</v>
      </c>
      <c r="F43" s="121">
        <f t="shared" si="7"/>
        <v>0</v>
      </c>
      <c r="G43" s="121">
        <f t="shared" si="7"/>
        <v>0</v>
      </c>
      <c r="H43" s="88">
        <f t="shared" si="7"/>
        <v>0</v>
      </c>
      <c r="I43" s="89">
        <f t="shared" si="7"/>
        <v>0</v>
      </c>
      <c r="J43" s="88"/>
    </row>
    <row r="44" spans="1:14" x14ac:dyDescent="0.2">
      <c r="C44" s="299"/>
      <c r="D44" s="45"/>
      <c r="N44" s="45"/>
    </row>
    <row r="45" spans="1:14" x14ac:dyDescent="0.2">
      <c r="C45" s="299"/>
      <c r="D45" s="45"/>
      <c r="N45" s="45"/>
    </row>
    <row r="46" spans="1:14" x14ac:dyDescent="0.2">
      <c r="C46" s="299"/>
      <c r="D46" s="45"/>
      <c r="N46" s="45"/>
    </row>
    <row r="47" spans="1:14" x14ac:dyDescent="0.2">
      <c r="C47" s="299"/>
      <c r="D47" s="45"/>
    </row>
    <row r="48" spans="1:14" x14ac:dyDescent="0.2">
      <c r="C48" s="299"/>
      <c r="D48" s="45"/>
    </row>
    <row r="49" spans="3:4" x14ac:dyDescent="0.2">
      <c r="C49" s="299"/>
      <c r="D49" s="45"/>
    </row>
    <row r="50" spans="3:4" x14ac:dyDescent="0.2">
      <c r="C50" s="299"/>
      <c r="D50" s="45"/>
    </row>
    <row r="51" spans="3:4" x14ac:dyDescent="0.2">
      <c r="C51" s="299"/>
      <c r="D51" s="45"/>
    </row>
    <row r="77" spans="1:30" ht="18.75" x14ac:dyDescent="0.3">
      <c r="B77" s="150" t="s">
        <v>50</v>
      </c>
      <c r="C77" s="151">
        <f>'ראשי-פרטים כלליים וריכוז הוצאות'!E21</f>
        <v>0</v>
      </c>
      <c r="D77" s="152" t="s">
        <v>51</v>
      </c>
      <c r="E77" s="151">
        <f>'ראשי-פרטים כלליים וריכוז הוצאות'!F21</f>
        <v>0</v>
      </c>
    </row>
    <row r="78" spans="1:30" ht="13.5" thickBot="1" x14ac:dyDescent="0.25"/>
    <row r="79" spans="1:30" ht="16.5" customHeight="1" x14ac:dyDescent="0.2">
      <c r="A79" s="33">
        <v>1</v>
      </c>
      <c r="B79" s="476" t="str">
        <f>+" אסמכתא " &amp; B3 &amp;"         חזרה לטבלה "</f>
        <v xml:space="preserve"> אסמכתא          חזרה לטבלה </v>
      </c>
      <c r="C79" s="471" t="s">
        <v>40</v>
      </c>
      <c r="D79" s="471" t="s">
        <v>182</v>
      </c>
      <c r="E79" s="471" t="s">
        <v>41</v>
      </c>
      <c r="F79" s="471" t="s">
        <v>21</v>
      </c>
      <c r="K79" s="33">
        <v>1</v>
      </c>
      <c r="L79" s="476" t="str">
        <f>+" אסמכתא " &amp; B3 &amp;"         חזרה לטבלה "</f>
        <v xml:space="preserve"> אסמכתא          חזרה לטבלה </v>
      </c>
      <c r="M79" s="471" t="s">
        <v>40</v>
      </c>
      <c r="N79" s="471" t="s">
        <v>182</v>
      </c>
      <c r="O79" s="471" t="s">
        <v>41</v>
      </c>
      <c r="P79" s="471" t="s">
        <v>21</v>
      </c>
      <c r="R79" s="33">
        <v>1</v>
      </c>
      <c r="S79" s="316"/>
      <c r="T79" s="471" t="s">
        <v>40</v>
      </c>
      <c r="U79" s="471" t="s">
        <v>182</v>
      </c>
      <c r="V79" s="471" t="s">
        <v>41</v>
      </c>
      <c r="W79" s="471" t="s">
        <v>21</v>
      </c>
      <c r="Y79" s="33">
        <v>1</v>
      </c>
      <c r="Z79" s="316"/>
      <c r="AA79" s="471" t="s">
        <v>40</v>
      </c>
      <c r="AB79" s="471" t="s">
        <v>182</v>
      </c>
      <c r="AC79" s="471" t="s">
        <v>41</v>
      </c>
      <c r="AD79" s="471" t="s">
        <v>21</v>
      </c>
    </row>
    <row r="80" spans="1:30" ht="25.5" customHeight="1" x14ac:dyDescent="0.2">
      <c r="A80" s="35" t="s">
        <v>9</v>
      </c>
      <c r="B80" s="477"/>
      <c r="C80" s="473"/>
      <c r="D80" s="472"/>
      <c r="E80" s="473"/>
      <c r="F80" s="472"/>
      <c r="K80" s="35" t="s">
        <v>27</v>
      </c>
      <c r="L80" s="477"/>
      <c r="M80" s="473"/>
      <c r="N80" s="472"/>
      <c r="O80" s="473"/>
      <c r="P80" s="472"/>
      <c r="R80" s="35" t="s">
        <v>27</v>
      </c>
      <c r="S80" s="317" t="str">
        <f>+" אסמכתא " &amp; B3 &amp;"         חזרה לטבלה "</f>
        <v xml:space="preserve"> אסמכתא          חזרה לטבלה </v>
      </c>
      <c r="T80" s="473"/>
      <c r="U80" s="472"/>
      <c r="V80" s="473"/>
      <c r="W80" s="472"/>
      <c r="Y80" s="35" t="s">
        <v>27</v>
      </c>
      <c r="Z80" s="317" t="str">
        <f>+" אסמכתא " &amp; B3 &amp;"         חזרה לטבלה "</f>
        <v xml:space="preserve"> אסמכתא          חזרה לטבלה </v>
      </c>
      <c r="AA80" s="473"/>
      <c r="AB80" s="472"/>
      <c r="AC80" s="473"/>
      <c r="AD80" s="472"/>
    </row>
    <row r="81" spans="1:30" x14ac:dyDescent="0.2">
      <c r="A81" s="38">
        <v>1</v>
      </c>
      <c r="B81" s="300"/>
      <c r="C81" s="301"/>
      <c r="D81" s="302"/>
      <c r="E81" s="302"/>
      <c r="F81" s="303"/>
      <c r="K81" s="38">
        <v>12</v>
      </c>
      <c r="L81" s="304"/>
      <c r="M81" s="301"/>
      <c r="N81" s="302"/>
      <c r="O81" s="302"/>
      <c r="P81" s="303"/>
      <c r="R81" s="38">
        <v>23</v>
      </c>
      <c r="S81" s="300"/>
      <c r="T81" s="301"/>
      <c r="U81" s="302"/>
      <c r="V81" s="302"/>
      <c r="W81" s="303"/>
      <c r="Y81" s="38">
        <v>34</v>
      </c>
      <c r="Z81" s="304"/>
      <c r="AA81" s="301"/>
      <c r="AB81" s="302"/>
      <c r="AC81" s="302"/>
      <c r="AD81" s="303"/>
    </row>
    <row r="82" spans="1:30" x14ac:dyDescent="0.2">
      <c r="A82" s="38">
        <v>2</v>
      </c>
      <c r="B82" s="300"/>
      <c r="C82" s="301"/>
      <c r="D82" s="302"/>
      <c r="E82" s="302"/>
      <c r="F82" s="303"/>
      <c r="K82" s="38">
        <v>13</v>
      </c>
      <c r="L82" s="304"/>
      <c r="M82" s="301"/>
      <c r="N82" s="302"/>
      <c r="O82" s="302"/>
      <c r="P82" s="303"/>
      <c r="R82" s="38">
        <v>24</v>
      </c>
      <c r="S82" s="300"/>
      <c r="T82" s="301"/>
      <c r="U82" s="302"/>
      <c r="V82" s="302"/>
      <c r="W82" s="303"/>
      <c r="Y82" s="38">
        <v>35</v>
      </c>
      <c r="Z82" s="304"/>
      <c r="AA82" s="301"/>
      <c r="AB82" s="302"/>
      <c r="AC82" s="302"/>
      <c r="AD82" s="303"/>
    </row>
    <row r="83" spans="1:30" x14ac:dyDescent="0.2">
      <c r="A83" s="38">
        <v>3</v>
      </c>
      <c r="B83" s="300"/>
      <c r="C83" s="301"/>
      <c r="D83" s="302"/>
      <c r="E83" s="302"/>
      <c r="F83" s="303"/>
      <c r="K83" s="38">
        <v>14</v>
      </c>
      <c r="L83" s="304"/>
      <c r="M83" s="301"/>
      <c r="N83" s="302"/>
      <c r="O83" s="302"/>
      <c r="P83" s="303"/>
      <c r="R83" s="38">
        <v>25</v>
      </c>
      <c r="S83" s="300"/>
      <c r="T83" s="301"/>
      <c r="U83" s="302"/>
      <c r="V83" s="302"/>
      <c r="W83" s="303"/>
      <c r="Y83" s="38">
        <v>36</v>
      </c>
      <c r="Z83" s="304"/>
      <c r="AA83" s="301"/>
      <c r="AB83" s="302"/>
      <c r="AC83" s="302"/>
      <c r="AD83" s="303"/>
    </row>
    <row r="84" spans="1:30" x14ac:dyDescent="0.2">
      <c r="A84" s="38">
        <v>4</v>
      </c>
      <c r="B84" s="300"/>
      <c r="C84" s="301"/>
      <c r="D84" s="302"/>
      <c r="E84" s="302"/>
      <c r="F84" s="303"/>
      <c r="K84" s="38">
        <v>15</v>
      </c>
      <c r="L84" s="304"/>
      <c r="M84" s="301"/>
      <c r="N84" s="302"/>
      <c r="O84" s="302"/>
      <c r="P84" s="303"/>
      <c r="R84" s="38">
        <v>26</v>
      </c>
      <c r="S84" s="300"/>
      <c r="T84" s="301"/>
      <c r="U84" s="302"/>
      <c r="V84" s="302"/>
      <c r="W84" s="303"/>
      <c r="Y84" s="38">
        <v>37</v>
      </c>
      <c r="Z84" s="304"/>
      <c r="AA84" s="301"/>
      <c r="AB84" s="302"/>
      <c r="AC84" s="302"/>
      <c r="AD84" s="303"/>
    </row>
    <row r="85" spans="1:30" x14ac:dyDescent="0.2">
      <c r="A85" s="38">
        <v>5</v>
      </c>
      <c r="B85" s="300"/>
      <c r="C85" s="301"/>
      <c r="D85" s="302"/>
      <c r="E85" s="302"/>
      <c r="F85" s="303"/>
      <c r="K85" s="38">
        <v>16</v>
      </c>
      <c r="L85" s="304"/>
      <c r="M85" s="301"/>
      <c r="N85" s="302"/>
      <c r="O85" s="302"/>
      <c r="P85" s="303"/>
      <c r="R85" s="38">
        <v>27</v>
      </c>
      <c r="S85" s="300"/>
      <c r="T85" s="301"/>
      <c r="U85" s="302"/>
      <c r="V85" s="302"/>
      <c r="W85" s="303"/>
      <c r="Y85" s="38">
        <v>38</v>
      </c>
      <c r="Z85" s="304"/>
      <c r="AA85" s="301"/>
      <c r="AB85" s="302"/>
      <c r="AC85" s="302"/>
      <c r="AD85" s="303"/>
    </row>
    <row r="86" spans="1:30" x14ac:dyDescent="0.2">
      <c r="A86" s="38">
        <v>6</v>
      </c>
      <c r="B86" s="300"/>
      <c r="C86" s="301"/>
      <c r="D86" s="302"/>
      <c r="E86" s="302"/>
      <c r="F86" s="303"/>
      <c r="K86" s="38">
        <v>17</v>
      </c>
      <c r="L86" s="304"/>
      <c r="M86" s="301"/>
      <c r="N86" s="302"/>
      <c r="O86" s="302"/>
      <c r="P86" s="303"/>
      <c r="R86" s="38">
        <v>28</v>
      </c>
      <c r="S86" s="300"/>
      <c r="T86" s="301"/>
      <c r="U86" s="302"/>
      <c r="V86" s="302"/>
      <c r="W86" s="303"/>
      <c r="Y86" s="38">
        <v>39</v>
      </c>
      <c r="Z86" s="304"/>
      <c r="AA86" s="301"/>
      <c r="AB86" s="302"/>
      <c r="AC86" s="302"/>
      <c r="AD86" s="303"/>
    </row>
    <row r="87" spans="1:30" x14ac:dyDescent="0.2">
      <c r="A87" s="38">
        <v>7</v>
      </c>
      <c r="B87" s="300"/>
      <c r="C87" s="301"/>
      <c r="D87" s="302"/>
      <c r="E87" s="302"/>
      <c r="F87" s="303"/>
      <c r="K87" s="38">
        <v>18</v>
      </c>
      <c r="L87" s="304"/>
      <c r="M87" s="301"/>
      <c r="N87" s="302"/>
      <c r="O87" s="302"/>
      <c r="P87" s="303"/>
      <c r="R87" s="38">
        <v>29</v>
      </c>
      <c r="S87" s="300"/>
      <c r="T87" s="301"/>
      <c r="U87" s="302"/>
      <c r="V87" s="302"/>
      <c r="W87" s="303"/>
      <c r="Y87" s="38">
        <v>40</v>
      </c>
      <c r="Z87" s="304"/>
      <c r="AA87" s="301"/>
      <c r="AB87" s="302"/>
      <c r="AC87" s="302"/>
      <c r="AD87" s="303"/>
    </row>
    <row r="88" spans="1:30" x14ac:dyDescent="0.2">
      <c r="A88" s="38">
        <v>8</v>
      </c>
      <c r="B88" s="300"/>
      <c r="C88" s="301"/>
      <c r="D88" s="302"/>
      <c r="E88" s="302"/>
      <c r="F88" s="303"/>
      <c r="K88" s="38">
        <v>19</v>
      </c>
      <c r="L88" s="304"/>
      <c r="M88" s="301"/>
      <c r="N88" s="302"/>
      <c r="O88" s="302"/>
      <c r="P88" s="303"/>
      <c r="R88" s="38">
        <v>30</v>
      </c>
      <c r="S88" s="300"/>
      <c r="T88" s="301"/>
      <c r="U88" s="302"/>
      <c r="V88" s="302"/>
      <c r="W88" s="303"/>
      <c r="Y88" s="38">
        <v>41</v>
      </c>
      <c r="Z88" s="304"/>
      <c r="AA88" s="301"/>
      <c r="AB88" s="302"/>
      <c r="AC88" s="302"/>
      <c r="AD88" s="303"/>
    </row>
    <row r="89" spans="1:30" x14ac:dyDescent="0.2">
      <c r="A89" s="38">
        <v>9</v>
      </c>
      <c r="B89" s="300"/>
      <c r="C89" s="301"/>
      <c r="D89" s="302"/>
      <c r="E89" s="302"/>
      <c r="F89" s="303"/>
      <c r="K89" s="38">
        <v>20</v>
      </c>
      <c r="L89" s="304"/>
      <c r="M89" s="301"/>
      <c r="N89" s="302"/>
      <c r="O89" s="302"/>
      <c r="P89" s="303"/>
      <c r="R89" s="38">
        <v>31</v>
      </c>
      <c r="S89" s="300"/>
      <c r="T89" s="301"/>
      <c r="U89" s="302"/>
      <c r="V89" s="302"/>
      <c r="W89" s="303"/>
      <c r="Y89" s="38">
        <v>42</v>
      </c>
      <c r="Z89" s="304"/>
      <c r="AA89" s="301"/>
      <c r="AB89" s="302"/>
      <c r="AC89" s="302"/>
      <c r="AD89" s="303"/>
    </row>
    <row r="90" spans="1:30" x14ac:dyDescent="0.2">
      <c r="A90" s="38">
        <v>10</v>
      </c>
      <c r="B90" s="300"/>
      <c r="C90" s="301"/>
      <c r="D90" s="302"/>
      <c r="E90" s="302"/>
      <c r="F90" s="303"/>
      <c r="K90" s="38">
        <v>21</v>
      </c>
      <c r="L90" s="304"/>
      <c r="M90" s="301"/>
      <c r="N90" s="302"/>
      <c r="O90" s="302"/>
      <c r="P90" s="303"/>
      <c r="R90" s="38">
        <v>32</v>
      </c>
      <c r="S90" s="300"/>
      <c r="T90" s="301"/>
      <c r="U90" s="302"/>
      <c r="V90" s="302"/>
      <c r="W90" s="303"/>
      <c r="Y90" s="38">
        <v>43</v>
      </c>
      <c r="Z90" s="304"/>
      <c r="AA90" s="301"/>
      <c r="AB90" s="302"/>
      <c r="AC90" s="302"/>
      <c r="AD90" s="303"/>
    </row>
    <row r="91" spans="1:30" ht="13.5" thickBot="1" x14ac:dyDescent="0.25">
      <c r="A91" s="46">
        <v>11</v>
      </c>
      <c r="B91" s="300"/>
      <c r="C91" s="301"/>
      <c r="D91" s="302"/>
      <c r="E91" s="302"/>
      <c r="F91" s="303"/>
      <c r="K91" s="38">
        <v>22</v>
      </c>
      <c r="L91" s="304"/>
      <c r="M91" s="301"/>
      <c r="N91" s="302"/>
      <c r="O91" s="302"/>
      <c r="P91" s="303"/>
      <c r="R91" s="38">
        <v>33</v>
      </c>
      <c r="S91" s="300"/>
      <c r="T91" s="301"/>
      <c r="U91" s="302"/>
      <c r="V91" s="302"/>
      <c r="W91" s="303"/>
      <c r="Y91" s="40"/>
      <c r="Z91" s="41"/>
      <c r="AA91" s="42"/>
      <c r="AB91" s="42"/>
      <c r="AC91" s="47" t="s">
        <v>5</v>
      </c>
      <c r="AD91" s="44">
        <f>SUM(F81:F91)+SUM(P81:P91)+SUM(AD81:AD90)+SUM(W81:W91)</f>
        <v>0</v>
      </c>
    </row>
    <row r="92" spans="1:30" x14ac:dyDescent="0.2">
      <c r="E92" s="48"/>
      <c r="O92" s="48"/>
      <c r="R92" s="29"/>
      <c r="V92" s="48"/>
      <c r="AC92" s="48"/>
    </row>
    <row r="93" spans="1:30" x14ac:dyDescent="0.2">
      <c r="E93" s="48"/>
      <c r="O93" s="48"/>
      <c r="R93" s="29"/>
      <c r="V93" s="48"/>
      <c r="AC93" s="48"/>
    </row>
    <row r="94" spans="1:30" x14ac:dyDescent="0.2">
      <c r="E94" s="48"/>
      <c r="O94" s="48"/>
      <c r="R94" s="29"/>
      <c r="V94" s="48"/>
      <c r="AC94" s="48"/>
    </row>
    <row r="95" spans="1:30" x14ac:dyDescent="0.2">
      <c r="E95" s="48"/>
      <c r="O95" s="48"/>
      <c r="R95" s="29"/>
      <c r="V95" s="48"/>
      <c r="AC95" s="48"/>
    </row>
    <row r="96" spans="1:30" x14ac:dyDescent="0.2">
      <c r="E96" s="48"/>
      <c r="O96" s="48"/>
      <c r="R96" s="29"/>
      <c r="V96" s="48"/>
      <c r="AC96" s="48"/>
    </row>
    <row r="97" spans="1:30" x14ac:dyDescent="0.2">
      <c r="E97" s="48"/>
      <c r="O97" s="48"/>
      <c r="R97" s="29"/>
      <c r="V97" s="48"/>
      <c r="AC97" s="48"/>
    </row>
    <row r="98" spans="1:30" ht="13.5" thickBot="1" x14ac:dyDescent="0.25">
      <c r="E98" s="48"/>
      <c r="O98" s="48"/>
      <c r="R98" s="29"/>
      <c r="V98" s="48"/>
      <c r="AC98" s="48"/>
    </row>
    <row r="99" spans="1:30" ht="16.5" customHeight="1" x14ac:dyDescent="0.2">
      <c r="A99" s="33">
        <v>2</v>
      </c>
      <c r="B99" s="474" t="str">
        <f>+" אסמכתא " &amp; B4 &amp;"         חזרה לטבלה "</f>
        <v xml:space="preserve"> אסמכתא          חזרה לטבלה </v>
      </c>
      <c r="C99" s="471" t="s">
        <v>40</v>
      </c>
      <c r="D99" s="471" t="s">
        <v>182</v>
      </c>
      <c r="E99" s="471" t="s">
        <v>41</v>
      </c>
      <c r="F99" s="471" t="s">
        <v>21</v>
      </c>
      <c r="K99" s="33">
        <v>2</v>
      </c>
      <c r="L99" s="474" t="str">
        <f>+" אסמכתא " &amp; B4 &amp;"         חזרה לטבלה "</f>
        <v xml:space="preserve"> אסמכתא          חזרה לטבלה </v>
      </c>
      <c r="M99" s="471" t="s">
        <v>40</v>
      </c>
      <c r="N99" s="471" t="s">
        <v>182</v>
      </c>
      <c r="O99" s="471" t="s">
        <v>41</v>
      </c>
      <c r="P99" s="471" t="s">
        <v>21</v>
      </c>
      <c r="R99" s="33">
        <v>2</v>
      </c>
      <c r="S99" s="316"/>
      <c r="T99" s="471" t="s">
        <v>40</v>
      </c>
      <c r="U99" s="471" t="s">
        <v>182</v>
      </c>
      <c r="V99" s="471" t="s">
        <v>41</v>
      </c>
      <c r="W99" s="471" t="s">
        <v>21</v>
      </c>
      <c r="Y99" s="33">
        <v>2</v>
      </c>
      <c r="Z99" s="316"/>
      <c r="AA99" s="471" t="s">
        <v>40</v>
      </c>
      <c r="AB99" s="471" t="s">
        <v>182</v>
      </c>
      <c r="AC99" s="471" t="s">
        <v>41</v>
      </c>
      <c r="AD99" s="471" t="s">
        <v>21</v>
      </c>
    </row>
    <row r="100" spans="1:30" ht="25.5" customHeight="1" x14ac:dyDescent="0.2">
      <c r="A100" s="35" t="s">
        <v>9</v>
      </c>
      <c r="B100" s="475"/>
      <c r="C100" s="473"/>
      <c r="D100" s="472"/>
      <c r="E100" s="473"/>
      <c r="F100" s="472"/>
      <c r="K100" s="35" t="s">
        <v>27</v>
      </c>
      <c r="L100" s="475"/>
      <c r="M100" s="473"/>
      <c r="N100" s="472"/>
      <c r="O100" s="473"/>
      <c r="P100" s="472"/>
      <c r="R100" s="35" t="s">
        <v>27</v>
      </c>
      <c r="S100" s="317" t="str">
        <f>+" אסמכתא " &amp; B4 &amp;"         חזרה לטבלה "</f>
        <v xml:space="preserve"> אסמכתא          חזרה לטבלה </v>
      </c>
      <c r="T100" s="473"/>
      <c r="U100" s="472"/>
      <c r="V100" s="473"/>
      <c r="W100" s="472"/>
      <c r="Y100" s="35" t="s">
        <v>27</v>
      </c>
      <c r="Z100" s="317" t="str">
        <f>+" אסמכתא " &amp; B4 &amp;"         חזרה לטבלה "</f>
        <v xml:space="preserve"> אסמכתא          חזרה לטבלה </v>
      </c>
      <c r="AA100" s="473"/>
      <c r="AB100" s="472"/>
      <c r="AC100" s="473"/>
      <c r="AD100" s="472"/>
    </row>
    <row r="101" spans="1:30" x14ac:dyDescent="0.2">
      <c r="A101" s="38">
        <v>1</v>
      </c>
      <c r="B101" s="300"/>
      <c r="C101" s="301"/>
      <c r="D101" s="302"/>
      <c r="E101" s="302"/>
      <c r="F101" s="303"/>
      <c r="K101" s="38">
        <v>12</v>
      </c>
      <c r="L101" s="304"/>
      <c r="M101" s="301"/>
      <c r="N101" s="302"/>
      <c r="O101" s="302"/>
      <c r="P101" s="303"/>
      <c r="R101" s="38">
        <v>23</v>
      </c>
      <c r="S101" s="300"/>
      <c r="T101" s="301"/>
      <c r="U101" s="302"/>
      <c r="V101" s="302"/>
      <c r="W101" s="303"/>
      <c r="Y101" s="38">
        <v>34</v>
      </c>
      <c r="Z101" s="304"/>
      <c r="AA101" s="301"/>
      <c r="AB101" s="302"/>
      <c r="AC101" s="302"/>
      <c r="AD101" s="303"/>
    </row>
    <row r="102" spans="1:30" x14ac:dyDescent="0.2">
      <c r="A102" s="38">
        <v>2</v>
      </c>
      <c r="B102" s="300"/>
      <c r="C102" s="301"/>
      <c r="D102" s="302"/>
      <c r="E102" s="302"/>
      <c r="F102" s="303"/>
      <c r="K102" s="38">
        <v>13</v>
      </c>
      <c r="L102" s="304"/>
      <c r="M102" s="301"/>
      <c r="N102" s="302"/>
      <c r="O102" s="302"/>
      <c r="P102" s="303"/>
      <c r="R102" s="38">
        <v>24</v>
      </c>
      <c r="S102" s="300"/>
      <c r="T102" s="301"/>
      <c r="U102" s="302"/>
      <c r="V102" s="302"/>
      <c r="W102" s="303"/>
      <c r="Y102" s="38">
        <v>35</v>
      </c>
      <c r="Z102" s="304"/>
      <c r="AA102" s="301"/>
      <c r="AB102" s="302"/>
      <c r="AC102" s="302"/>
      <c r="AD102" s="303"/>
    </row>
    <row r="103" spans="1:30" x14ac:dyDescent="0.2">
      <c r="A103" s="38">
        <v>3</v>
      </c>
      <c r="B103" s="300"/>
      <c r="C103" s="301"/>
      <c r="D103" s="302"/>
      <c r="E103" s="302"/>
      <c r="F103" s="303"/>
      <c r="K103" s="38">
        <v>14</v>
      </c>
      <c r="L103" s="304"/>
      <c r="M103" s="301"/>
      <c r="N103" s="302"/>
      <c r="O103" s="302"/>
      <c r="P103" s="303"/>
      <c r="R103" s="38">
        <v>25</v>
      </c>
      <c r="S103" s="300"/>
      <c r="T103" s="301"/>
      <c r="U103" s="302"/>
      <c r="V103" s="302"/>
      <c r="W103" s="303"/>
      <c r="Y103" s="38">
        <v>36</v>
      </c>
      <c r="Z103" s="304"/>
      <c r="AA103" s="301"/>
      <c r="AB103" s="302"/>
      <c r="AC103" s="302"/>
      <c r="AD103" s="303"/>
    </row>
    <row r="104" spans="1:30" x14ac:dyDescent="0.2">
      <c r="A104" s="38">
        <v>4</v>
      </c>
      <c r="B104" s="300"/>
      <c r="C104" s="301"/>
      <c r="D104" s="302"/>
      <c r="E104" s="302"/>
      <c r="F104" s="303"/>
      <c r="K104" s="38">
        <v>15</v>
      </c>
      <c r="L104" s="304"/>
      <c r="M104" s="301"/>
      <c r="N104" s="302"/>
      <c r="O104" s="302"/>
      <c r="P104" s="303"/>
      <c r="R104" s="38">
        <v>26</v>
      </c>
      <c r="S104" s="300"/>
      <c r="T104" s="301"/>
      <c r="U104" s="302"/>
      <c r="V104" s="302"/>
      <c r="W104" s="303"/>
      <c r="Y104" s="38">
        <v>37</v>
      </c>
      <c r="Z104" s="304"/>
      <c r="AA104" s="301"/>
      <c r="AB104" s="302"/>
      <c r="AC104" s="302"/>
      <c r="AD104" s="303"/>
    </row>
    <row r="105" spans="1:30" x14ac:dyDescent="0.2">
      <c r="A105" s="38">
        <v>5</v>
      </c>
      <c r="B105" s="300"/>
      <c r="C105" s="301"/>
      <c r="D105" s="302"/>
      <c r="E105" s="302"/>
      <c r="F105" s="303"/>
      <c r="K105" s="38">
        <v>16</v>
      </c>
      <c r="L105" s="304"/>
      <c r="M105" s="301"/>
      <c r="N105" s="302"/>
      <c r="O105" s="302"/>
      <c r="P105" s="303"/>
      <c r="R105" s="38">
        <v>27</v>
      </c>
      <c r="S105" s="300"/>
      <c r="T105" s="301"/>
      <c r="U105" s="302"/>
      <c r="V105" s="302"/>
      <c r="W105" s="303"/>
      <c r="Y105" s="38">
        <v>38</v>
      </c>
      <c r="Z105" s="304"/>
      <c r="AA105" s="301"/>
      <c r="AB105" s="302"/>
      <c r="AC105" s="302"/>
      <c r="AD105" s="303"/>
    </row>
    <row r="106" spans="1:30" x14ac:dyDescent="0.2">
      <c r="A106" s="38">
        <v>6</v>
      </c>
      <c r="B106" s="300"/>
      <c r="C106" s="301"/>
      <c r="D106" s="302"/>
      <c r="E106" s="302"/>
      <c r="F106" s="303"/>
      <c r="K106" s="38">
        <v>17</v>
      </c>
      <c r="L106" s="304"/>
      <c r="M106" s="301"/>
      <c r="N106" s="302"/>
      <c r="O106" s="302"/>
      <c r="P106" s="303"/>
      <c r="R106" s="38">
        <v>28</v>
      </c>
      <c r="S106" s="300"/>
      <c r="T106" s="301"/>
      <c r="U106" s="302"/>
      <c r="V106" s="302"/>
      <c r="W106" s="303"/>
      <c r="Y106" s="38">
        <v>39</v>
      </c>
      <c r="Z106" s="304"/>
      <c r="AA106" s="301"/>
      <c r="AB106" s="302"/>
      <c r="AC106" s="302"/>
      <c r="AD106" s="303"/>
    </row>
    <row r="107" spans="1:30" x14ac:dyDescent="0.2">
      <c r="A107" s="38">
        <v>7</v>
      </c>
      <c r="B107" s="300"/>
      <c r="C107" s="301"/>
      <c r="D107" s="302"/>
      <c r="E107" s="302"/>
      <c r="F107" s="303"/>
      <c r="K107" s="38">
        <v>18</v>
      </c>
      <c r="L107" s="304"/>
      <c r="M107" s="301"/>
      <c r="N107" s="302"/>
      <c r="O107" s="302"/>
      <c r="P107" s="303"/>
      <c r="R107" s="38">
        <v>29</v>
      </c>
      <c r="S107" s="300"/>
      <c r="T107" s="301"/>
      <c r="U107" s="302"/>
      <c r="V107" s="302"/>
      <c r="W107" s="303"/>
      <c r="Y107" s="38">
        <v>40</v>
      </c>
      <c r="Z107" s="304"/>
      <c r="AA107" s="301"/>
      <c r="AB107" s="302"/>
      <c r="AC107" s="302"/>
      <c r="AD107" s="303"/>
    </row>
    <row r="108" spans="1:30" x14ac:dyDescent="0.2">
      <c r="A108" s="38">
        <v>8</v>
      </c>
      <c r="B108" s="300"/>
      <c r="C108" s="301"/>
      <c r="D108" s="302"/>
      <c r="E108" s="302"/>
      <c r="F108" s="303"/>
      <c r="K108" s="38">
        <v>19</v>
      </c>
      <c r="L108" s="304"/>
      <c r="M108" s="301"/>
      <c r="N108" s="302"/>
      <c r="O108" s="302"/>
      <c r="P108" s="303"/>
      <c r="R108" s="38">
        <v>30</v>
      </c>
      <c r="S108" s="300"/>
      <c r="T108" s="301"/>
      <c r="U108" s="302"/>
      <c r="V108" s="302"/>
      <c r="W108" s="303"/>
      <c r="Y108" s="38">
        <v>41</v>
      </c>
      <c r="Z108" s="304"/>
      <c r="AA108" s="301"/>
      <c r="AB108" s="302"/>
      <c r="AC108" s="302"/>
      <c r="AD108" s="303"/>
    </row>
    <row r="109" spans="1:30" x14ac:dyDescent="0.2">
      <c r="A109" s="38">
        <v>9</v>
      </c>
      <c r="B109" s="300"/>
      <c r="C109" s="301"/>
      <c r="D109" s="302"/>
      <c r="E109" s="302"/>
      <c r="F109" s="303"/>
      <c r="K109" s="38">
        <v>20</v>
      </c>
      <c r="L109" s="304"/>
      <c r="M109" s="301"/>
      <c r="N109" s="302"/>
      <c r="O109" s="302"/>
      <c r="P109" s="303"/>
      <c r="R109" s="38">
        <v>31</v>
      </c>
      <c r="S109" s="300"/>
      <c r="T109" s="301"/>
      <c r="U109" s="302"/>
      <c r="V109" s="302"/>
      <c r="W109" s="303"/>
      <c r="Y109" s="38">
        <v>42</v>
      </c>
      <c r="Z109" s="304"/>
      <c r="AA109" s="301"/>
      <c r="AB109" s="302"/>
      <c r="AC109" s="302"/>
      <c r="AD109" s="303"/>
    </row>
    <row r="110" spans="1:30" x14ac:dyDescent="0.2">
      <c r="A110" s="38">
        <v>10</v>
      </c>
      <c r="B110" s="300"/>
      <c r="C110" s="301"/>
      <c r="D110" s="302"/>
      <c r="E110" s="302"/>
      <c r="F110" s="303"/>
      <c r="K110" s="38">
        <v>21</v>
      </c>
      <c r="L110" s="304"/>
      <c r="M110" s="301"/>
      <c r="N110" s="302"/>
      <c r="O110" s="302"/>
      <c r="P110" s="303"/>
      <c r="R110" s="38">
        <v>32</v>
      </c>
      <c r="S110" s="300"/>
      <c r="T110" s="301"/>
      <c r="U110" s="302"/>
      <c r="V110" s="302"/>
      <c r="W110" s="303"/>
      <c r="Y110" s="38">
        <v>43</v>
      </c>
      <c r="Z110" s="304"/>
      <c r="AA110" s="301"/>
      <c r="AB110" s="302"/>
      <c r="AC110" s="302"/>
      <c r="AD110" s="303"/>
    </row>
    <row r="111" spans="1:30" ht="13.5" thickBot="1" x14ac:dyDescent="0.25">
      <c r="A111" s="46">
        <v>11</v>
      </c>
      <c r="B111" s="300"/>
      <c r="C111" s="301"/>
      <c r="D111" s="302"/>
      <c r="E111" s="302"/>
      <c r="F111" s="303"/>
      <c r="K111" s="38">
        <v>22</v>
      </c>
      <c r="L111" s="304"/>
      <c r="M111" s="301"/>
      <c r="N111" s="302"/>
      <c r="O111" s="302"/>
      <c r="P111" s="303"/>
      <c r="R111" s="38">
        <v>33</v>
      </c>
      <c r="S111" s="300"/>
      <c r="T111" s="301"/>
      <c r="U111" s="302"/>
      <c r="V111" s="302"/>
      <c r="W111" s="303"/>
      <c r="Y111" s="40"/>
      <c r="Z111" s="41"/>
      <c r="AA111" s="42"/>
      <c r="AB111" s="42"/>
      <c r="AC111" s="47" t="s">
        <v>5</v>
      </c>
      <c r="AD111" s="44">
        <f>SUM(F101:F111)+SUM(P101:P111)+SUM(AD101:AD110)+SUM(W101:W111)</f>
        <v>0</v>
      </c>
    </row>
    <row r="112" spans="1:30" x14ac:dyDescent="0.2">
      <c r="E112" s="48"/>
      <c r="O112" s="48"/>
      <c r="R112" s="29"/>
      <c r="V112" s="48"/>
      <c r="AC112" s="48"/>
    </row>
    <row r="113" spans="1:30" x14ac:dyDescent="0.2">
      <c r="E113" s="48"/>
      <c r="O113" s="48"/>
      <c r="R113" s="29"/>
      <c r="V113" s="48"/>
      <c r="AC113" s="48"/>
    </row>
    <row r="114" spans="1:30" x14ac:dyDescent="0.2">
      <c r="E114" s="48"/>
      <c r="O114" s="48"/>
      <c r="R114" s="29"/>
      <c r="V114" s="48"/>
      <c r="AC114" s="48"/>
    </row>
    <row r="115" spans="1:30" x14ac:dyDescent="0.2">
      <c r="E115" s="48"/>
      <c r="O115" s="48"/>
      <c r="R115" s="29"/>
      <c r="V115" s="48"/>
      <c r="AC115" s="48"/>
    </row>
    <row r="116" spans="1:30" x14ac:dyDescent="0.2">
      <c r="E116" s="48"/>
      <c r="O116" s="48"/>
      <c r="R116" s="29"/>
      <c r="V116" s="48"/>
      <c r="AC116" s="48"/>
    </row>
    <row r="117" spans="1:30" x14ac:dyDescent="0.2">
      <c r="E117" s="48"/>
      <c r="O117" s="48"/>
      <c r="R117" s="29"/>
      <c r="V117" s="48"/>
      <c r="AC117" s="48"/>
    </row>
    <row r="118" spans="1:30" ht="13.5" thickBot="1" x14ac:dyDescent="0.25">
      <c r="E118" s="48"/>
      <c r="O118" s="48"/>
      <c r="R118" s="29"/>
      <c r="V118" s="48"/>
      <c r="AC118" s="48"/>
    </row>
    <row r="119" spans="1:30" ht="16.5" customHeight="1" x14ac:dyDescent="0.2">
      <c r="A119" s="33">
        <v>3</v>
      </c>
      <c r="B119" s="474" t="str">
        <f>+" אסמכתא " &amp; B5 &amp;"         חזרה לטבלה "</f>
        <v xml:space="preserve"> אסמכתא          חזרה לטבלה </v>
      </c>
      <c r="C119" s="471" t="s">
        <v>40</v>
      </c>
      <c r="D119" s="471" t="s">
        <v>182</v>
      </c>
      <c r="E119" s="471" t="s">
        <v>41</v>
      </c>
      <c r="F119" s="471" t="s">
        <v>21</v>
      </c>
      <c r="K119" s="33">
        <v>3</v>
      </c>
      <c r="L119" s="474" t="str">
        <f>+" אסמכתא " &amp; B5 &amp;"         חזרה לטבלה "</f>
        <v xml:space="preserve"> אסמכתא          חזרה לטבלה </v>
      </c>
      <c r="M119" s="471" t="s">
        <v>40</v>
      </c>
      <c r="N119" s="471" t="s">
        <v>182</v>
      </c>
      <c r="O119" s="471" t="s">
        <v>41</v>
      </c>
      <c r="P119" s="471" t="s">
        <v>21</v>
      </c>
      <c r="R119" s="33">
        <v>3</v>
      </c>
      <c r="S119" s="316"/>
      <c r="T119" s="471" t="s">
        <v>40</v>
      </c>
      <c r="U119" s="471" t="s">
        <v>182</v>
      </c>
      <c r="V119" s="471" t="s">
        <v>41</v>
      </c>
      <c r="W119" s="471" t="s">
        <v>21</v>
      </c>
      <c r="Y119" s="33">
        <v>3</v>
      </c>
      <c r="Z119" s="316"/>
      <c r="AA119" s="471" t="s">
        <v>40</v>
      </c>
      <c r="AB119" s="471" t="s">
        <v>182</v>
      </c>
      <c r="AC119" s="471" t="s">
        <v>41</v>
      </c>
      <c r="AD119" s="471" t="s">
        <v>21</v>
      </c>
    </row>
    <row r="120" spans="1:30" ht="25.5" customHeight="1" x14ac:dyDescent="0.2">
      <c r="A120" s="35" t="s">
        <v>9</v>
      </c>
      <c r="B120" s="475"/>
      <c r="C120" s="473"/>
      <c r="D120" s="472"/>
      <c r="E120" s="473"/>
      <c r="F120" s="472"/>
      <c r="K120" s="35" t="s">
        <v>27</v>
      </c>
      <c r="L120" s="475"/>
      <c r="M120" s="473"/>
      <c r="N120" s="472"/>
      <c r="O120" s="473"/>
      <c r="P120" s="472"/>
      <c r="R120" s="35" t="s">
        <v>27</v>
      </c>
      <c r="S120" s="317" t="str">
        <f>+" אסמכתא " &amp; B5 &amp;"         חזרה לטבלה "</f>
        <v xml:space="preserve"> אסמכתא          חזרה לטבלה </v>
      </c>
      <c r="T120" s="473"/>
      <c r="U120" s="472"/>
      <c r="V120" s="473"/>
      <c r="W120" s="472"/>
      <c r="Y120" s="35" t="s">
        <v>27</v>
      </c>
      <c r="Z120" s="317" t="str">
        <f>+" אסמכתא " &amp; B5 &amp;"         חזרה לטבלה "</f>
        <v xml:space="preserve"> אסמכתא          חזרה לטבלה </v>
      </c>
      <c r="AA120" s="473"/>
      <c r="AB120" s="472"/>
      <c r="AC120" s="473"/>
      <c r="AD120" s="472"/>
    </row>
    <row r="121" spans="1:30" x14ac:dyDescent="0.2">
      <c r="A121" s="38">
        <v>1</v>
      </c>
      <c r="B121" s="300"/>
      <c r="C121" s="301"/>
      <c r="D121" s="302"/>
      <c r="E121" s="302"/>
      <c r="F121" s="303"/>
      <c r="K121" s="38">
        <v>12</v>
      </c>
      <c r="L121" s="304"/>
      <c r="M121" s="301"/>
      <c r="N121" s="302"/>
      <c r="O121" s="302"/>
      <c r="P121" s="303"/>
      <c r="R121" s="38">
        <v>23</v>
      </c>
      <c r="S121" s="300"/>
      <c r="T121" s="301"/>
      <c r="U121" s="302"/>
      <c r="V121" s="302"/>
      <c r="W121" s="303"/>
      <c r="Y121" s="38">
        <v>34</v>
      </c>
      <c r="Z121" s="304"/>
      <c r="AA121" s="301"/>
      <c r="AB121" s="302"/>
      <c r="AC121" s="302"/>
      <c r="AD121" s="303"/>
    </row>
    <row r="122" spans="1:30" x14ac:dyDescent="0.2">
      <c r="A122" s="38">
        <v>2</v>
      </c>
      <c r="B122" s="300"/>
      <c r="C122" s="301"/>
      <c r="D122" s="302"/>
      <c r="E122" s="302"/>
      <c r="F122" s="303"/>
      <c r="K122" s="38">
        <v>13</v>
      </c>
      <c r="L122" s="304"/>
      <c r="M122" s="301"/>
      <c r="N122" s="302"/>
      <c r="O122" s="302"/>
      <c r="P122" s="303"/>
      <c r="R122" s="38">
        <v>24</v>
      </c>
      <c r="S122" s="300"/>
      <c r="T122" s="301"/>
      <c r="U122" s="302"/>
      <c r="V122" s="302"/>
      <c r="W122" s="303"/>
      <c r="Y122" s="38">
        <v>35</v>
      </c>
      <c r="Z122" s="304"/>
      <c r="AA122" s="301"/>
      <c r="AB122" s="302"/>
      <c r="AC122" s="302"/>
      <c r="AD122" s="303"/>
    </row>
    <row r="123" spans="1:30" x14ac:dyDescent="0.2">
      <c r="A123" s="38">
        <v>3</v>
      </c>
      <c r="B123" s="300"/>
      <c r="C123" s="301"/>
      <c r="D123" s="302"/>
      <c r="E123" s="302"/>
      <c r="F123" s="303"/>
      <c r="K123" s="38">
        <v>14</v>
      </c>
      <c r="L123" s="304"/>
      <c r="M123" s="301"/>
      <c r="N123" s="302"/>
      <c r="O123" s="302"/>
      <c r="P123" s="303"/>
      <c r="R123" s="38">
        <v>25</v>
      </c>
      <c r="S123" s="300"/>
      <c r="T123" s="301"/>
      <c r="U123" s="302"/>
      <c r="V123" s="302"/>
      <c r="W123" s="303"/>
      <c r="Y123" s="38">
        <v>36</v>
      </c>
      <c r="Z123" s="304"/>
      <c r="AA123" s="301"/>
      <c r="AB123" s="302"/>
      <c r="AC123" s="302"/>
      <c r="AD123" s="303"/>
    </row>
    <row r="124" spans="1:30" x14ac:dyDescent="0.2">
      <c r="A124" s="38">
        <v>4</v>
      </c>
      <c r="B124" s="300"/>
      <c r="C124" s="301"/>
      <c r="D124" s="302"/>
      <c r="E124" s="302"/>
      <c r="F124" s="303"/>
      <c r="K124" s="38">
        <v>15</v>
      </c>
      <c r="L124" s="304"/>
      <c r="M124" s="301"/>
      <c r="N124" s="302"/>
      <c r="O124" s="302"/>
      <c r="P124" s="303"/>
      <c r="R124" s="38">
        <v>26</v>
      </c>
      <c r="S124" s="300"/>
      <c r="T124" s="301"/>
      <c r="U124" s="302"/>
      <c r="V124" s="302"/>
      <c r="W124" s="303"/>
      <c r="Y124" s="38">
        <v>37</v>
      </c>
      <c r="Z124" s="304"/>
      <c r="AA124" s="301"/>
      <c r="AB124" s="302"/>
      <c r="AC124" s="302"/>
      <c r="AD124" s="303"/>
    </row>
    <row r="125" spans="1:30" x14ac:dyDescent="0.2">
      <c r="A125" s="38">
        <v>5</v>
      </c>
      <c r="B125" s="300"/>
      <c r="C125" s="301"/>
      <c r="D125" s="302"/>
      <c r="E125" s="302"/>
      <c r="F125" s="303"/>
      <c r="K125" s="38">
        <v>16</v>
      </c>
      <c r="L125" s="304"/>
      <c r="M125" s="301"/>
      <c r="N125" s="302"/>
      <c r="O125" s="302"/>
      <c r="P125" s="303"/>
      <c r="R125" s="38">
        <v>27</v>
      </c>
      <c r="S125" s="300"/>
      <c r="T125" s="301"/>
      <c r="U125" s="302"/>
      <c r="V125" s="302"/>
      <c r="W125" s="303"/>
      <c r="Y125" s="38">
        <v>38</v>
      </c>
      <c r="Z125" s="304"/>
      <c r="AA125" s="301"/>
      <c r="AB125" s="302"/>
      <c r="AC125" s="302"/>
      <c r="AD125" s="303"/>
    </row>
    <row r="126" spans="1:30" x14ac:dyDescent="0.2">
      <c r="A126" s="38">
        <v>6</v>
      </c>
      <c r="B126" s="300"/>
      <c r="C126" s="301"/>
      <c r="D126" s="302"/>
      <c r="E126" s="302"/>
      <c r="F126" s="303"/>
      <c r="K126" s="38">
        <v>17</v>
      </c>
      <c r="L126" s="304"/>
      <c r="M126" s="301"/>
      <c r="N126" s="302"/>
      <c r="O126" s="302"/>
      <c r="P126" s="303"/>
      <c r="R126" s="38">
        <v>28</v>
      </c>
      <c r="S126" s="300"/>
      <c r="T126" s="301"/>
      <c r="U126" s="302"/>
      <c r="V126" s="302"/>
      <c r="W126" s="303"/>
      <c r="Y126" s="38">
        <v>39</v>
      </c>
      <c r="Z126" s="304"/>
      <c r="AA126" s="301"/>
      <c r="AB126" s="302"/>
      <c r="AC126" s="302"/>
      <c r="AD126" s="303"/>
    </row>
    <row r="127" spans="1:30" x14ac:dyDescent="0.2">
      <c r="A127" s="38">
        <v>7</v>
      </c>
      <c r="B127" s="300"/>
      <c r="C127" s="301"/>
      <c r="D127" s="302"/>
      <c r="E127" s="302"/>
      <c r="F127" s="303"/>
      <c r="K127" s="38">
        <v>18</v>
      </c>
      <c r="L127" s="304"/>
      <c r="M127" s="301"/>
      <c r="N127" s="302"/>
      <c r="O127" s="302"/>
      <c r="P127" s="303"/>
      <c r="R127" s="38">
        <v>29</v>
      </c>
      <c r="S127" s="300"/>
      <c r="T127" s="301"/>
      <c r="U127" s="302"/>
      <c r="V127" s="302"/>
      <c r="W127" s="303"/>
      <c r="Y127" s="38">
        <v>40</v>
      </c>
      <c r="Z127" s="304"/>
      <c r="AA127" s="301"/>
      <c r="AB127" s="302"/>
      <c r="AC127" s="302"/>
      <c r="AD127" s="303"/>
    </row>
    <row r="128" spans="1:30" x14ac:dyDescent="0.2">
      <c r="A128" s="38">
        <v>8</v>
      </c>
      <c r="B128" s="300"/>
      <c r="C128" s="301"/>
      <c r="D128" s="302"/>
      <c r="E128" s="302"/>
      <c r="F128" s="303"/>
      <c r="K128" s="38">
        <v>19</v>
      </c>
      <c r="L128" s="304"/>
      <c r="M128" s="301"/>
      <c r="N128" s="302"/>
      <c r="O128" s="302"/>
      <c r="P128" s="303"/>
      <c r="R128" s="38">
        <v>30</v>
      </c>
      <c r="S128" s="300"/>
      <c r="T128" s="301"/>
      <c r="U128" s="302"/>
      <c r="V128" s="302"/>
      <c r="W128" s="303"/>
      <c r="Y128" s="38">
        <v>41</v>
      </c>
      <c r="Z128" s="304"/>
      <c r="AA128" s="301"/>
      <c r="AB128" s="302"/>
      <c r="AC128" s="302"/>
      <c r="AD128" s="303"/>
    </row>
    <row r="129" spans="1:30" x14ac:dyDescent="0.2">
      <c r="A129" s="38">
        <v>9</v>
      </c>
      <c r="B129" s="300"/>
      <c r="C129" s="301"/>
      <c r="D129" s="302"/>
      <c r="E129" s="302"/>
      <c r="F129" s="303"/>
      <c r="K129" s="38">
        <v>20</v>
      </c>
      <c r="L129" s="304"/>
      <c r="M129" s="301"/>
      <c r="N129" s="302"/>
      <c r="O129" s="302"/>
      <c r="P129" s="303"/>
      <c r="R129" s="38">
        <v>31</v>
      </c>
      <c r="S129" s="300"/>
      <c r="T129" s="301"/>
      <c r="U129" s="302"/>
      <c r="V129" s="302"/>
      <c r="W129" s="303"/>
      <c r="Y129" s="38">
        <v>42</v>
      </c>
      <c r="Z129" s="304"/>
      <c r="AA129" s="301"/>
      <c r="AB129" s="302"/>
      <c r="AC129" s="302"/>
      <c r="AD129" s="303"/>
    </row>
    <row r="130" spans="1:30" x14ac:dyDescent="0.2">
      <c r="A130" s="38">
        <v>10</v>
      </c>
      <c r="B130" s="300"/>
      <c r="C130" s="301"/>
      <c r="D130" s="302"/>
      <c r="E130" s="302"/>
      <c r="F130" s="303"/>
      <c r="K130" s="38">
        <v>21</v>
      </c>
      <c r="L130" s="304"/>
      <c r="M130" s="301"/>
      <c r="N130" s="302"/>
      <c r="O130" s="302"/>
      <c r="P130" s="303"/>
      <c r="R130" s="38">
        <v>32</v>
      </c>
      <c r="S130" s="300"/>
      <c r="T130" s="301"/>
      <c r="U130" s="302"/>
      <c r="V130" s="302"/>
      <c r="W130" s="303"/>
      <c r="Y130" s="38">
        <v>43</v>
      </c>
      <c r="Z130" s="304"/>
      <c r="AA130" s="301"/>
      <c r="AB130" s="302"/>
      <c r="AC130" s="302"/>
      <c r="AD130" s="303"/>
    </row>
    <row r="131" spans="1:30" ht="13.5" thickBot="1" x14ac:dyDescent="0.25">
      <c r="A131" s="46">
        <v>11</v>
      </c>
      <c r="B131" s="300"/>
      <c r="C131" s="301"/>
      <c r="D131" s="302"/>
      <c r="E131" s="302"/>
      <c r="F131" s="303"/>
      <c r="K131" s="38">
        <v>22</v>
      </c>
      <c r="L131" s="304"/>
      <c r="M131" s="301"/>
      <c r="N131" s="302"/>
      <c r="O131" s="302"/>
      <c r="P131" s="303"/>
      <c r="R131" s="38">
        <v>33</v>
      </c>
      <c r="S131" s="300"/>
      <c r="T131" s="301"/>
      <c r="U131" s="302"/>
      <c r="V131" s="302"/>
      <c r="W131" s="303"/>
      <c r="Y131" s="40"/>
      <c r="Z131" s="41"/>
      <c r="AA131" s="42"/>
      <c r="AB131" s="42"/>
      <c r="AC131" s="47" t="s">
        <v>5</v>
      </c>
      <c r="AD131" s="44">
        <f>SUM(F121:F131)+SUM(P121:P131)+SUM(AD121:AD130)+SUM(W121:W131)</f>
        <v>0</v>
      </c>
    </row>
    <row r="132" spans="1:30" x14ac:dyDescent="0.2">
      <c r="E132" s="48"/>
      <c r="O132" s="48"/>
      <c r="R132" s="29"/>
      <c r="V132" s="48"/>
      <c r="AC132" s="48"/>
    </row>
    <row r="133" spans="1:30" x14ac:dyDescent="0.2">
      <c r="E133" s="48"/>
      <c r="O133" s="48"/>
      <c r="R133" s="29"/>
      <c r="V133" s="48"/>
      <c r="AC133" s="48"/>
    </row>
    <row r="134" spans="1:30" x14ac:dyDescent="0.2">
      <c r="E134" s="48"/>
      <c r="O134" s="48"/>
      <c r="R134" s="29"/>
      <c r="V134" s="48"/>
      <c r="AC134" s="48"/>
    </row>
    <row r="135" spans="1:30" x14ac:dyDescent="0.2">
      <c r="E135" s="48"/>
      <c r="O135" s="48"/>
      <c r="R135" s="29"/>
      <c r="V135" s="48"/>
      <c r="AC135" s="48"/>
    </row>
    <row r="136" spans="1:30" x14ac:dyDescent="0.2">
      <c r="E136" s="48"/>
      <c r="O136" s="48"/>
      <c r="R136" s="29"/>
      <c r="V136" s="48"/>
      <c r="AC136" s="48"/>
    </row>
    <row r="137" spans="1:30" x14ac:dyDescent="0.2">
      <c r="E137" s="48"/>
      <c r="O137" s="48"/>
      <c r="R137" s="29"/>
      <c r="V137" s="48"/>
      <c r="AC137" s="48"/>
    </row>
    <row r="138" spans="1:30" ht="13.5" thickBot="1" x14ac:dyDescent="0.25">
      <c r="E138" s="48"/>
      <c r="O138" s="48"/>
      <c r="R138" s="29"/>
      <c r="V138" s="48"/>
      <c r="AC138" s="48"/>
    </row>
    <row r="139" spans="1:30" ht="16.5" customHeight="1" x14ac:dyDescent="0.2">
      <c r="A139" s="33">
        <v>4</v>
      </c>
      <c r="B139" s="474" t="str">
        <f>+" אסמכתא " &amp; B6 &amp;"         חזרה לטבלה "</f>
        <v xml:space="preserve"> אסמכתא          חזרה לטבלה </v>
      </c>
      <c r="C139" s="471" t="s">
        <v>40</v>
      </c>
      <c r="D139" s="471" t="s">
        <v>182</v>
      </c>
      <c r="E139" s="471" t="s">
        <v>41</v>
      </c>
      <c r="F139" s="471" t="s">
        <v>21</v>
      </c>
      <c r="K139" s="33">
        <v>4</v>
      </c>
      <c r="L139" s="474" t="str">
        <f>+" אסמכתא " &amp; B6 &amp;"         חזרה לטבלה "</f>
        <v xml:space="preserve"> אסמכתא          חזרה לטבלה </v>
      </c>
      <c r="M139" s="471" t="s">
        <v>40</v>
      </c>
      <c r="N139" s="471" t="s">
        <v>182</v>
      </c>
      <c r="O139" s="471" t="s">
        <v>41</v>
      </c>
      <c r="P139" s="471" t="s">
        <v>21</v>
      </c>
      <c r="R139" s="33">
        <v>4</v>
      </c>
      <c r="S139" s="316"/>
      <c r="T139" s="471" t="s">
        <v>40</v>
      </c>
      <c r="U139" s="471" t="s">
        <v>182</v>
      </c>
      <c r="V139" s="471" t="s">
        <v>41</v>
      </c>
      <c r="W139" s="471" t="s">
        <v>21</v>
      </c>
      <c r="Y139" s="33">
        <v>4</v>
      </c>
      <c r="Z139" s="316"/>
      <c r="AA139" s="471" t="s">
        <v>40</v>
      </c>
      <c r="AB139" s="471" t="s">
        <v>182</v>
      </c>
      <c r="AC139" s="471" t="s">
        <v>41</v>
      </c>
      <c r="AD139" s="471" t="s">
        <v>21</v>
      </c>
    </row>
    <row r="140" spans="1:30" ht="25.5" customHeight="1" x14ac:dyDescent="0.2">
      <c r="A140" s="35" t="s">
        <v>9</v>
      </c>
      <c r="B140" s="475"/>
      <c r="C140" s="473"/>
      <c r="D140" s="472"/>
      <c r="E140" s="473"/>
      <c r="F140" s="472"/>
      <c r="K140" s="35" t="s">
        <v>27</v>
      </c>
      <c r="L140" s="475"/>
      <c r="M140" s="473"/>
      <c r="N140" s="472"/>
      <c r="O140" s="473"/>
      <c r="P140" s="472"/>
      <c r="R140" s="35" t="s">
        <v>27</v>
      </c>
      <c r="S140" s="317" t="str">
        <f>+" אסמכתא " &amp; B6 &amp;"         חזרה לטבלה "</f>
        <v xml:space="preserve"> אסמכתא          חזרה לטבלה </v>
      </c>
      <c r="T140" s="473"/>
      <c r="U140" s="472"/>
      <c r="V140" s="473"/>
      <c r="W140" s="472"/>
      <c r="Y140" s="35" t="s">
        <v>27</v>
      </c>
      <c r="Z140" s="317" t="str">
        <f>+" אסמכתא " &amp; B6 &amp;"         חזרה לטבלה "</f>
        <v xml:space="preserve"> אסמכתא          חזרה לטבלה </v>
      </c>
      <c r="AA140" s="473"/>
      <c r="AB140" s="472"/>
      <c r="AC140" s="473"/>
      <c r="AD140" s="472"/>
    </row>
    <row r="141" spans="1:30" x14ac:dyDescent="0.2">
      <c r="A141" s="38">
        <v>1</v>
      </c>
      <c r="B141" s="300"/>
      <c r="C141" s="301"/>
      <c r="D141" s="302"/>
      <c r="E141" s="302"/>
      <c r="F141" s="303"/>
      <c r="K141" s="38">
        <v>12</v>
      </c>
      <c r="L141" s="304"/>
      <c r="M141" s="301"/>
      <c r="N141" s="302"/>
      <c r="O141" s="302"/>
      <c r="P141" s="303"/>
      <c r="R141" s="38">
        <v>23</v>
      </c>
      <c r="S141" s="300"/>
      <c r="T141" s="301"/>
      <c r="U141" s="302"/>
      <c r="V141" s="302"/>
      <c r="W141" s="303"/>
      <c r="Y141" s="38">
        <v>34</v>
      </c>
      <c r="Z141" s="304"/>
      <c r="AA141" s="301"/>
      <c r="AB141" s="302"/>
      <c r="AC141" s="302"/>
      <c r="AD141" s="303"/>
    </row>
    <row r="142" spans="1:30" x14ac:dyDescent="0.2">
      <c r="A142" s="38">
        <v>2</v>
      </c>
      <c r="B142" s="300"/>
      <c r="C142" s="301"/>
      <c r="D142" s="302"/>
      <c r="E142" s="302"/>
      <c r="F142" s="303"/>
      <c r="K142" s="38">
        <v>13</v>
      </c>
      <c r="L142" s="304"/>
      <c r="M142" s="301"/>
      <c r="N142" s="302"/>
      <c r="O142" s="302"/>
      <c r="P142" s="303"/>
      <c r="R142" s="38">
        <v>24</v>
      </c>
      <c r="S142" s="300"/>
      <c r="T142" s="301"/>
      <c r="U142" s="302"/>
      <c r="V142" s="302"/>
      <c r="W142" s="303"/>
      <c r="Y142" s="38">
        <v>35</v>
      </c>
      <c r="Z142" s="304"/>
      <c r="AA142" s="301"/>
      <c r="AB142" s="302"/>
      <c r="AC142" s="302"/>
      <c r="AD142" s="303"/>
    </row>
    <row r="143" spans="1:30" x14ac:dyDescent="0.2">
      <c r="A143" s="38">
        <v>3</v>
      </c>
      <c r="B143" s="300"/>
      <c r="C143" s="301"/>
      <c r="D143" s="302"/>
      <c r="E143" s="302"/>
      <c r="F143" s="303"/>
      <c r="K143" s="38">
        <v>14</v>
      </c>
      <c r="L143" s="304"/>
      <c r="M143" s="301"/>
      <c r="N143" s="302"/>
      <c r="O143" s="302"/>
      <c r="P143" s="303"/>
      <c r="R143" s="38">
        <v>25</v>
      </c>
      <c r="S143" s="300"/>
      <c r="T143" s="301"/>
      <c r="U143" s="302"/>
      <c r="V143" s="302"/>
      <c r="W143" s="303"/>
      <c r="Y143" s="38">
        <v>36</v>
      </c>
      <c r="Z143" s="304"/>
      <c r="AA143" s="301"/>
      <c r="AB143" s="302"/>
      <c r="AC143" s="302"/>
      <c r="AD143" s="303"/>
    </row>
    <row r="144" spans="1:30" x14ac:dyDescent="0.2">
      <c r="A144" s="38">
        <v>4</v>
      </c>
      <c r="B144" s="300"/>
      <c r="C144" s="301"/>
      <c r="D144" s="302"/>
      <c r="E144" s="302"/>
      <c r="F144" s="303"/>
      <c r="K144" s="38">
        <v>15</v>
      </c>
      <c r="L144" s="304"/>
      <c r="M144" s="301"/>
      <c r="N144" s="302"/>
      <c r="O144" s="302"/>
      <c r="P144" s="303"/>
      <c r="R144" s="38">
        <v>26</v>
      </c>
      <c r="S144" s="300"/>
      <c r="T144" s="301"/>
      <c r="U144" s="302"/>
      <c r="V144" s="302"/>
      <c r="W144" s="303"/>
      <c r="Y144" s="38">
        <v>37</v>
      </c>
      <c r="Z144" s="304"/>
      <c r="AA144" s="301"/>
      <c r="AB144" s="302"/>
      <c r="AC144" s="302"/>
      <c r="AD144" s="303"/>
    </row>
    <row r="145" spans="1:30" x14ac:dyDescent="0.2">
      <c r="A145" s="38">
        <v>5</v>
      </c>
      <c r="B145" s="300"/>
      <c r="C145" s="301"/>
      <c r="D145" s="302"/>
      <c r="E145" s="302"/>
      <c r="F145" s="303"/>
      <c r="K145" s="38">
        <v>16</v>
      </c>
      <c r="L145" s="304"/>
      <c r="M145" s="301"/>
      <c r="N145" s="302"/>
      <c r="O145" s="302"/>
      <c r="P145" s="303"/>
      <c r="R145" s="38">
        <v>27</v>
      </c>
      <c r="S145" s="300"/>
      <c r="T145" s="301"/>
      <c r="U145" s="302"/>
      <c r="V145" s="302"/>
      <c r="W145" s="303"/>
      <c r="Y145" s="38">
        <v>38</v>
      </c>
      <c r="Z145" s="304"/>
      <c r="AA145" s="301"/>
      <c r="AB145" s="302"/>
      <c r="AC145" s="302"/>
      <c r="AD145" s="303"/>
    </row>
    <row r="146" spans="1:30" x14ac:dyDescent="0.2">
      <c r="A146" s="38">
        <v>6</v>
      </c>
      <c r="B146" s="300"/>
      <c r="C146" s="301"/>
      <c r="D146" s="302"/>
      <c r="E146" s="302"/>
      <c r="F146" s="303"/>
      <c r="K146" s="38">
        <v>17</v>
      </c>
      <c r="L146" s="304"/>
      <c r="M146" s="301"/>
      <c r="N146" s="302"/>
      <c r="O146" s="302"/>
      <c r="P146" s="303"/>
      <c r="R146" s="38">
        <v>28</v>
      </c>
      <c r="S146" s="300"/>
      <c r="T146" s="301"/>
      <c r="U146" s="302"/>
      <c r="V146" s="302"/>
      <c r="W146" s="303"/>
      <c r="Y146" s="38">
        <v>39</v>
      </c>
      <c r="Z146" s="304"/>
      <c r="AA146" s="301"/>
      <c r="AB146" s="302"/>
      <c r="AC146" s="302"/>
      <c r="AD146" s="303"/>
    </row>
    <row r="147" spans="1:30" x14ac:dyDescent="0.2">
      <c r="A147" s="38">
        <v>7</v>
      </c>
      <c r="B147" s="300"/>
      <c r="C147" s="301"/>
      <c r="D147" s="302"/>
      <c r="E147" s="302"/>
      <c r="F147" s="303"/>
      <c r="K147" s="38">
        <v>18</v>
      </c>
      <c r="L147" s="304"/>
      <c r="M147" s="301"/>
      <c r="N147" s="302"/>
      <c r="O147" s="302"/>
      <c r="P147" s="303"/>
      <c r="R147" s="38">
        <v>29</v>
      </c>
      <c r="S147" s="300"/>
      <c r="T147" s="301"/>
      <c r="U147" s="302"/>
      <c r="V147" s="302"/>
      <c r="W147" s="303"/>
      <c r="Y147" s="38">
        <v>40</v>
      </c>
      <c r="Z147" s="304"/>
      <c r="AA147" s="301"/>
      <c r="AB147" s="302"/>
      <c r="AC147" s="302"/>
      <c r="AD147" s="303"/>
    </row>
    <row r="148" spans="1:30" x14ac:dyDescent="0.2">
      <c r="A148" s="38">
        <v>8</v>
      </c>
      <c r="B148" s="300"/>
      <c r="C148" s="301"/>
      <c r="D148" s="302"/>
      <c r="E148" s="302"/>
      <c r="F148" s="303"/>
      <c r="K148" s="38">
        <v>19</v>
      </c>
      <c r="L148" s="304"/>
      <c r="M148" s="301"/>
      <c r="N148" s="302"/>
      <c r="O148" s="302"/>
      <c r="P148" s="303"/>
      <c r="R148" s="38">
        <v>30</v>
      </c>
      <c r="S148" s="300"/>
      <c r="T148" s="301"/>
      <c r="U148" s="302"/>
      <c r="V148" s="302"/>
      <c r="W148" s="303"/>
      <c r="Y148" s="38">
        <v>41</v>
      </c>
      <c r="Z148" s="304"/>
      <c r="AA148" s="301"/>
      <c r="AB148" s="302"/>
      <c r="AC148" s="302"/>
      <c r="AD148" s="303"/>
    </row>
    <row r="149" spans="1:30" x14ac:dyDescent="0.2">
      <c r="A149" s="38">
        <v>9</v>
      </c>
      <c r="B149" s="300"/>
      <c r="C149" s="301"/>
      <c r="D149" s="302"/>
      <c r="E149" s="302"/>
      <c r="F149" s="303"/>
      <c r="K149" s="38">
        <v>20</v>
      </c>
      <c r="L149" s="304"/>
      <c r="M149" s="301"/>
      <c r="N149" s="302"/>
      <c r="O149" s="302"/>
      <c r="P149" s="303"/>
      <c r="R149" s="38">
        <v>31</v>
      </c>
      <c r="S149" s="300"/>
      <c r="T149" s="301"/>
      <c r="U149" s="302"/>
      <c r="V149" s="302"/>
      <c r="W149" s="303"/>
      <c r="Y149" s="38">
        <v>42</v>
      </c>
      <c r="Z149" s="304"/>
      <c r="AA149" s="301"/>
      <c r="AB149" s="302"/>
      <c r="AC149" s="302"/>
      <c r="AD149" s="303"/>
    </row>
    <row r="150" spans="1:30" x14ac:dyDescent="0.2">
      <c r="A150" s="38">
        <v>10</v>
      </c>
      <c r="B150" s="300"/>
      <c r="C150" s="301"/>
      <c r="D150" s="302"/>
      <c r="E150" s="302"/>
      <c r="F150" s="303"/>
      <c r="K150" s="38">
        <v>21</v>
      </c>
      <c r="L150" s="304"/>
      <c r="M150" s="301"/>
      <c r="N150" s="302"/>
      <c r="O150" s="302"/>
      <c r="P150" s="303"/>
      <c r="R150" s="38">
        <v>32</v>
      </c>
      <c r="S150" s="300"/>
      <c r="T150" s="301"/>
      <c r="U150" s="302"/>
      <c r="V150" s="302"/>
      <c r="W150" s="303"/>
      <c r="Y150" s="38">
        <v>43</v>
      </c>
      <c r="Z150" s="304"/>
      <c r="AA150" s="301"/>
      <c r="AB150" s="302"/>
      <c r="AC150" s="302"/>
      <c r="AD150" s="303"/>
    </row>
    <row r="151" spans="1:30" ht="13.5" thickBot="1" x14ac:dyDescent="0.25">
      <c r="A151" s="46">
        <v>11</v>
      </c>
      <c r="B151" s="300"/>
      <c r="C151" s="301"/>
      <c r="D151" s="302"/>
      <c r="E151" s="302"/>
      <c r="F151" s="303"/>
      <c r="K151" s="38">
        <v>22</v>
      </c>
      <c r="L151" s="304"/>
      <c r="M151" s="301"/>
      <c r="N151" s="302"/>
      <c r="O151" s="302"/>
      <c r="P151" s="303"/>
      <c r="R151" s="38">
        <v>33</v>
      </c>
      <c r="S151" s="300"/>
      <c r="T151" s="301"/>
      <c r="U151" s="302"/>
      <c r="V151" s="302"/>
      <c r="W151" s="303"/>
      <c r="Y151" s="40"/>
      <c r="Z151" s="41"/>
      <c r="AA151" s="42"/>
      <c r="AB151" s="42"/>
      <c r="AC151" s="47" t="s">
        <v>5</v>
      </c>
      <c r="AD151" s="44">
        <f>SUM(F141:F151)+SUM(P141:P151)+SUM(AD141:AD150)+SUM(W141:W151)</f>
        <v>0</v>
      </c>
    </row>
    <row r="152" spans="1:30" x14ac:dyDescent="0.2">
      <c r="E152" s="48"/>
      <c r="O152" s="48"/>
      <c r="R152" s="29"/>
      <c r="V152" s="48"/>
      <c r="AC152" s="48"/>
    </row>
    <row r="153" spans="1:30" x14ac:dyDescent="0.2">
      <c r="E153" s="48"/>
      <c r="O153" s="48"/>
      <c r="R153" s="29"/>
      <c r="V153" s="48"/>
      <c r="AC153" s="48"/>
    </row>
    <row r="154" spans="1:30" x14ac:dyDescent="0.2">
      <c r="E154" s="48"/>
      <c r="O154" s="48"/>
      <c r="R154" s="29"/>
      <c r="V154" s="48"/>
      <c r="AC154" s="48"/>
    </row>
    <row r="155" spans="1:30" x14ac:dyDescent="0.2">
      <c r="E155" s="48"/>
      <c r="O155" s="48"/>
      <c r="R155" s="29"/>
      <c r="V155" s="48"/>
      <c r="AC155" s="48"/>
    </row>
    <row r="156" spans="1:30" x14ac:dyDescent="0.2">
      <c r="E156" s="48"/>
      <c r="O156" s="48"/>
      <c r="R156" s="29"/>
      <c r="V156" s="48"/>
      <c r="AC156" s="48"/>
    </row>
    <row r="157" spans="1:30" x14ac:dyDescent="0.2">
      <c r="E157" s="48"/>
      <c r="O157" s="48"/>
      <c r="R157" s="29"/>
      <c r="V157" s="48"/>
      <c r="AC157" s="48"/>
    </row>
    <row r="158" spans="1:30" ht="13.5" thickBot="1" x14ac:dyDescent="0.25">
      <c r="E158" s="48"/>
      <c r="O158" s="48"/>
      <c r="R158" s="29"/>
      <c r="V158" s="48"/>
      <c r="AC158" s="48"/>
    </row>
    <row r="159" spans="1:30" ht="16.5" customHeight="1" x14ac:dyDescent="0.2">
      <c r="A159" s="33">
        <v>5</v>
      </c>
      <c r="B159" s="474" t="str">
        <f>+" אסמכתא " &amp; B7 &amp;"         חזרה לטבלה "</f>
        <v xml:space="preserve"> אסמכתא          חזרה לטבלה </v>
      </c>
      <c r="C159" s="471" t="s">
        <v>40</v>
      </c>
      <c r="D159" s="471" t="s">
        <v>182</v>
      </c>
      <c r="E159" s="471" t="s">
        <v>41</v>
      </c>
      <c r="F159" s="471" t="s">
        <v>21</v>
      </c>
      <c r="K159" s="33">
        <v>5</v>
      </c>
      <c r="L159" s="474" t="str">
        <f>+" אסמכתא " &amp; B7 &amp;"         חזרה לטבלה "</f>
        <v xml:space="preserve"> אסמכתא          חזרה לטבלה </v>
      </c>
      <c r="M159" s="471" t="s">
        <v>40</v>
      </c>
      <c r="N159" s="471" t="s">
        <v>182</v>
      </c>
      <c r="O159" s="471" t="s">
        <v>41</v>
      </c>
      <c r="P159" s="471" t="s">
        <v>21</v>
      </c>
      <c r="R159" s="33">
        <v>5</v>
      </c>
      <c r="S159" s="316"/>
      <c r="T159" s="471" t="s">
        <v>40</v>
      </c>
      <c r="U159" s="471" t="s">
        <v>182</v>
      </c>
      <c r="V159" s="471" t="s">
        <v>41</v>
      </c>
      <c r="W159" s="471" t="s">
        <v>21</v>
      </c>
      <c r="Y159" s="33">
        <v>5</v>
      </c>
      <c r="Z159" s="316"/>
      <c r="AA159" s="471" t="s">
        <v>40</v>
      </c>
      <c r="AB159" s="471" t="s">
        <v>182</v>
      </c>
      <c r="AC159" s="471" t="s">
        <v>41</v>
      </c>
      <c r="AD159" s="471" t="s">
        <v>21</v>
      </c>
    </row>
    <row r="160" spans="1:30" ht="25.5" customHeight="1" x14ac:dyDescent="0.2">
      <c r="A160" s="35" t="s">
        <v>9</v>
      </c>
      <c r="B160" s="475"/>
      <c r="C160" s="473"/>
      <c r="D160" s="472"/>
      <c r="E160" s="472"/>
      <c r="F160" s="472"/>
      <c r="K160" s="35" t="s">
        <v>27</v>
      </c>
      <c r="L160" s="475"/>
      <c r="M160" s="473"/>
      <c r="N160" s="472"/>
      <c r="O160" s="473"/>
      <c r="P160" s="472"/>
      <c r="R160" s="35" t="s">
        <v>27</v>
      </c>
      <c r="S160" s="317" t="str">
        <f>+" אסמכתא " &amp; B7 &amp;"         חזרה לטבלה "</f>
        <v xml:space="preserve"> אסמכתא          חזרה לטבלה </v>
      </c>
      <c r="T160" s="473"/>
      <c r="U160" s="472"/>
      <c r="V160" s="473"/>
      <c r="W160" s="472"/>
      <c r="Y160" s="35" t="s">
        <v>27</v>
      </c>
      <c r="Z160" s="317" t="str">
        <f>+" אסמכתא " &amp; B7 &amp;"         חזרה לטבלה "</f>
        <v xml:space="preserve"> אסמכתא          חזרה לטבלה </v>
      </c>
      <c r="AA160" s="473"/>
      <c r="AB160" s="472"/>
      <c r="AC160" s="473"/>
      <c r="AD160" s="472"/>
    </row>
    <row r="161" spans="1:30" x14ac:dyDescent="0.2">
      <c r="A161" s="38">
        <v>1</v>
      </c>
      <c r="B161" s="300"/>
      <c r="C161" s="301"/>
      <c r="D161" s="302"/>
      <c r="E161" s="302"/>
      <c r="F161" s="303"/>
      <c r="K161" s="38">
        <v>12</v>
      </c>
      <c r="L161" s="304"/>
      <c r="M161" s="301"/>
      <c r="N161" s="302"/>
      <c r="O161" s="302"/>
      <c r="P161" s="303"/>
      <c r="R161" s="38">
        <v>23</v>
      </c>
      <c r="S161" s="300"/>
      <c r="T161" s="301"/>
      <c r="U161" s="302"/>
      <c r="V161" s="302"/>
      <c r="W161" s="303"/>
      <c r="Y161" s="38">
        <v>34</v>
      </c>
      <c r="Z161" s="304"/>
      <c r="AA161" s="301"/>
      <c r="AB161" s="302"/>
      <c r="AC161" s="302"/>
      <c r="AD161" s="303"/>
    </row>
    <row r="162" spans="1:30" x14ac:dyDescent="0.2">
      <c r="A162" s="38">
        <v>2</v>
      </c>
      <c r="B162" s="300"/>
      <c r="C162" s="301"/>
      <c r="D162" s="302"/>
      <c r="E162" s="302"/>
      <c r="F162" s="303"/>
      <c r="K162" s="38">
        <v>13</v>
      </c>
      <c r="L162" s="304"/>
      <c r="M162" s="301"/>
      <c r="N162" s="302"/>
      <c r="O162" s="302"/>
      <c r="P162" s="303"/>
      <c r="R162" s="38">
        <v>24</v>
      </c>
      <c r="S162" s="300"/>
      <c r="T162" s="301"/>
      <c r="U162" s="302"/>
      <c r="V162" s="302"/>
      <c r="W162" s="303"/>
      <c r="Y162" s="38">
        <v>35</v>
      </c>
      <c r="Z162" s="304"/>
      <c r="AA162" s="301"/>
      <c r="AB162" s="302"/>
      <c r="AC162" s="302"/>
      <c r="AD162" s="303"/>
    </row>
    <row r="163" spans="1:30" x14ac:dyDescent="0.2">
      <c r="A163" s="38">
        <v>3</v>
      </c>
      <c r="B163" s="300"/>
      <c r="C163" s="301"/>
      <c r="D163" s="302"/>
      <c r="E163" s="302"/>
      <c r="F163" s="303"/>
      <c r="K163" s="38">
        <v>14</v>
      </c>
      <c r="L163" s="304"/>
      <c r="M163" s="301"/>
      <c r="N163" s="302"/>
      <c r="O163" s="302"/>
      <c r="P163" s="303"/>
      <c r="R163" s="38">
        <v>25</v>
      </c>
      <c r="S163" s="300"/>
      <c r="T163" s="301"/>
      <c r="U163" s="302"/>
      <c r="V163" s="302"/>
      <c r="W163" s="303"/>
      <c r="Y163" s="38">
        <v>36</v>
      </c>
      <c r="Z163" s="304"/>
      <c r="AA163" s="301"/>
      <c r="AB163" s="302"/>
      <c r="AC163" s="302"/>
      <c r="AD163" s="303"/>
    </row>
    <row r="164" spans="1:30" x14ac:dyDescent="0.2">
      <c r="A164" s="38">
        <v>4</v>
      </c>
      <c r="B164" s="300"/>
      <c r="C164" s="301"/>
      <c r="D164" s="302"/>
      <c r="E164" s="302"/>
      <c r="F164" s="303"/>
      <c r="K164" s="38">
        <v>15</v>
      </c>
      <c r="L164" s="304"/>
      <c r="M164" s="301"/>
      <c r="N164" s="302"/>
      <c r="O164" s="302"/>
      <c r="P164" s="303"/>
      <c r="R164" s="38">
        <v>26</v>
      </c>
      <c r="S164" s="300"/>
      <c r="T164" s="301"/>
      <c r="U164" s="302"/>
      <c r="V164" s="302"/>
      <c r="W164" s="303"/>
      <c r="Y164" s="38">
        <v>37</v>
      </c>
      <c r="Z164" s="304"/>
      <c r="AA164" s="301"/>
      <c r="AB164" s="302"/>
      <c r="AC164" s="302"/>
      <c r="AD164" s="303"/>
    </row>
    <row r="165" spans="1:30" x14ac:dyDescent="0.2">
      <c r="A165" s="38">
        <v>5</v>
      </c>
      <c r="B165" s="300"/>
      <c r="C165" s="301"/>
      <c r="D165" s="302"/>
      <c r="E165" s="302"/>
      <c r="F165" s="303"/>
      <c r="K165" s="38">
        <v>16</v>
      </c>
      <c r="L165" s="304"/>
      <c r="M165" s="301"/>
      <c r="N165" s="302"/>
      <c r="O165" s="302"/>
      <c r="P165" s="303"/>
      <c r="R165" s="38">
        <v>27</v>
      </c>
      <c r="S165" s="300"/>
      <c r="T165" s="301"/>
      <c r="U165" s="302"/>
      <c r="V165" s="302"/>
      <c r="W165" s="303"/>
      <c r="Y165" s="38">
        <v>38</v>
      </c>
      <c r="Z165" s="304"/>
      <c r="AA165" s="301"/>
      <c r="AB165" s="302"/>
      <c r="AC165" s="302"/>
      <c r="AD165" s="303"/>
    </row>
    <row r="166" spans="1:30" x14ac:dyDescent="0.2">
      <c r="A166" s="38">
        <v>6</v>
      </c>
      <c r="B166" s="300"/>
      <c r="C166" s="301"/>
      <c r="D166" s="302"/>
      <c r="E166" s="302"/>
      <c r="F166" s="303"/>
      <c r="K166" s="38">
        <v>17</v>
      </c>
      <c r="L166" s="304"/>
      <c r="M166" s="301"/>
      <c r="N166" s="302"/>
      <c r="O166" s="302"/>
      <c r="P166" s="303"/>
      <c r="R166" s="38">
        <v>28</v>
      </c>
      <c r="S166" s="300"/>
      <c r="T166" s="301"/>
      <c r="U166" s="302"/>
      <c r="V166" s="302"/>
      <c r="W166" s="303"/>
      <c r="Y166" s="38">
        <v>39</v>
      </c>
      <c r="Z166" s="304"/>
      <c r="AA166" s="301"/>
      <c r="AB166" s="302"/>
      <c r="AC166" s="302"/>
      <c r="AD166" s="303"/>
    </row>
    <row r="167" spans="1:30" x14ac:dyDescent="0.2">
      <c r="A167" s="38">
        <v>7</v>
      </c>
      <c r="B167" s="300"/>
      <c r="C167" s="301"/>
      <c r="D167" s="302"/>
      <c r="E167" s="302"/>
      <c r="F167" s="303"/>
      <c r="K167" s="38">
        <v>18</v>
      </c>
      <c r="L167" s="304"/>
      <c r="M167" s="301"/>
      <c r="N167" s="302"/>
      <c r="O167" s="302"/>
      <c r="P167" s="303"/>
      <c r="R167" s="38">
        <v>29</v>
      </c>
      <c r="S167" s="300"/>
      <c r="T167" s="301"/>
      <c r="U167" s="302"/>
      <c r="V167" s="302"/>
      <c r="W167" s="303"/>
      <c r="Y167" s="38">
        <v>40</v>
      </c>
      <c r="Z167" s="304"/>
      <c r="AA167" s="301"/>
      <c r="AB167" s="302"/>
      <c r="AC167" s="302"/>
      <c r="AD167" s="303"/>
    </row>
    <row r="168" spans="1:30" x14ac:dyDescent="0.2">
      <c r="A168" s="38">
        <v>8</v>
      </c>
      <c r="B168" s="300"/>
      <c r="C168" s="301"/>
      <c r="D168" s="302"/>
      <c r="E168" s="302"/>
      <c r="F168" s="303"/>
      <c r="K168" s="38">
        <v>19</v>
      </c>
      <c r="L168" s="304"/>
      <c r="M168" s="301"/>
      <c r="N168" s="302"/>
      <c r="O168" s="302"/>
      <c r="P168" s="303"/>
      <c r="R168" s="38">
        <v>30</v>
      </c>
      <c r="S168" s="300"/>
      <c r="T168" s="301"/>
      <c r="U168" s="302"/>
      <c r="V168" s="302"/>
      <c r="W168" s="303"/>
      <c r="Y168" s="38">
        <v>41</v>
      </c>
      <c r="Z168" s="304"/>
      <c r="AA168" s="301"/>
      <c r="AB168" s="302"/>
      <c r="AC168" s="302"/>
      <c r="AD168" s="303"/>
    </row>
    <row r="169" spans="1:30" x14ac:dyDescent="0.2">
      <c r="A169" s="38">
        <v>9</v>
      </c>
      <c r="B169" s="300"/>
      <c r="C169" s="301"/>
      <c r="D169" s="302"/>
      <c r="E169" s="302"/>
      <c r="F169" s="303"/>
      <c r="K169" s="38">
        <v>20</v>
      </c>
      <c r="L169" s="304"/>
      <c r="M169" s="301"/>
      <c r="N169" s="302"/>
      <c r="O169" s="302"/>
      <c r="P169" s="303"/>
      <c r="R169" s="38">
        <v>31</v>
      </c>
      <c r="S169" s="300"/>
      <c r="T169" s="301"/>
      <c r="U169" s="302"/>
      <c r="V169" s="302"/>
      <c r="W169" s="303"/>
      <c r="Y169" s="38">
        <v>42</v>
      </c>
      <c r="Z169" s="304"/>
      <c r="AA169" s="301"/>
      <c r="AB169" s="302"/>
      <c r="AC169" s="302"/>
      <c r="AD169" s="303"/>
    </row>
    <row r="170" spans="1:30" x14ac:dyDescent="0.2">
      <c r="A170" s="38">
        <v>10</v>
      </c>
      <c r="B170" s="300"/>
      <c r="C170" s="301"/>
      <c r="D170" s="302"/>
      <c r="E170" s="302"/>
      <c r="F170" s="303"/>
      <c r="K170" s="38">
        <v>21</v>
      </c>
      <c r="L170" s="304"/>
      <c r="M170" s="301"/>
      <c r="N170" s="302"/>
      <c r="O170" s="302"/>
      <c r="P170" s="303"/>
      <c r="R170" s="38">
        <v>32</v>
      </c>
      <c r="S170" s="300"/>
      <c r="T170" s="301"/>
      <c r="U170" s="302"/>
      <c r="V170" s="302"/>
      <c r="W170" s="303"/>
      <c r="Y170" s="38">
        <v>43</v>
      </c>
      <c r="Z170" s="304"/>
      <c r="AA170" s="301"/>
      <c r="AB170" s="302"/>
      <c r="AC170" s="302"/>
      <c r="AD170" s="303"/>
    </row>
    <row r="171" spans="1:30" ht="13.5" thickBot="1" x14ac:dyDescent="0.25">
      <c r="A171" s="46">
        <v>11</v>
      </c>
      <c r="B171" s="300"/>
      <c r="C171" s="301"/>
      <c r="D171" s="302"/>
      <c r="E171" s="302"/>
      <c r="F171" s="303"/>
      <c r="K171" s="38">
        <v>22</v>
      </c>
      <c r="L171" s="304"/>
      <c r="M171" s="301"/>
      <c r="N171" s="302"/>
      <c r="O171" s="302"/>
      <c r="P171" s="303"/>
      <c r="R171" s="38">
        <v>33</v>
      </c>
      <c r="S171" s="300"/>
      <c r="T171" s="301"/>
      <c r="U171" s="302"/>
      <c r="V171" s="302"/>
      <c r="W171" s="303"/>
      <c r="Y171" s="40"/>
      <c r="Z171" s="41"/>
      <c r="AA171" s="42"/>
      <c r="AB171" s="42"/>
      <c r="AC171" s="47" t="s">
        <v>5</v>
      </c>
      <c r="AD171" s="44">
        <f>SUM(F161:F171)+SUM(P161:P171)+SUM(AD161:AD170)+SUM(W161:W171)</f>
        <v>0</v>
      </c>
    </row>
    <row r="172" spans="1:30" x14ac:dyDescent="0.2">
      <c r="E172" s="48"/>
      <c r="O172" s="48"/>
      <c r="R172" s="29"/>
      <c r="V172" s="48"/>
      <c r="AC172" s="48"/>
    </row>
    <row r="173" spans="1:30" x14ac:dyDescent="0.2">
      <c r="E173" s="48"/>
      <c r="O173" s="48"/>
      <c r="R173" s="29"/>
      <c r="V173" s="48"/>
      <c r="AC173" s="48"/>
    </row>
    <row r="174" spans="1:30" x14ac:dyDescent="0.2">
      <c r="E174" s="48"/>
      <c r="O174" s="48"/>
      <c r="R174" s="29"/>
      <c r="V174" s="48"/>
      <c r="AC174" s="48"/>
    </row>
    <row r="175" spans="1:30" x14ac:dyDescent="0.2">
      <c r="E175" s="48"/>
      <c r="O175" s="48"/>
      <c r="R175" s="29"/>
      <c r="V175" s="48"/>
      <c r="AC175" s="48"/>
    </row>
    <row r="176" spans="1:30" x14ac:dyDescent="0.2">
      <c r="E176" s="48"/>
      <c r="O176" s="48"/>
      <c r="R176" s="29"/>
      <c r="V176" s="48"/>
      <c r="AC176" s="48"/>
    </row>
    <row r="177" spans="1:30" x14ac:dyDescent="0.2">
      <c r="E177" s="48"/>
      <c r="O177" s="48"/>
      <c r="R177" s="29"/>
      <c r="V177" s="48"/>
      <c r="AC177" s="48"/>
    </row>
    <row r="178" spans="1:30" ht="13.5" thickBot="1" x14ac:dyDescent="0.25">
      <c r="E178" s="48"/>
      <c r="O178" s="48"/>
      <c r="R178" s="29"/>
      <c r="V178" s="48"/>
      <c r="AC178" s="48"/>
    </row>
    <row r="179" spans="1:30" ht="16.5" customHeight="1" x14ac:dyDescent="0.2">
      <c r="A179" s="33">
        <v>6</v>
      </c>
      <c r="B179" s="474" t="str">
        <f>+" אסמכתא " &amp; B8 &amp;"         חזרה לטבלה "</f>
        <v xml:space="preserve"> אסמכתא          חזרה לטבלה </v>
      </c>
      <c r="C179" s="471" t="s">
        <v>40</v>
      </c>
      <c r="D179" s="471" t="s">
        <v>182</v>
      </c>
      <c r="E179" s="471" t="s">
        <v>41</v>
      </c>
      <c r="F179" s="471" t="s">
        <v>21</v>
      </c>
      <c r="K179" s="33">
        <v>6</v>
      </c>
      <c r="L179" s="474" t="str">
        <f>+" אסמכתא " &amp; B8 &amp;"         חזרה לטבלה "</f>
        <v xml:space="preserve"> אסמכתא          חזרה לטבלה </v>
      </c>
      <c r="M179" s="471" t="s">
        <v>40</v>
      </c>
      <c r="N179" s="471" t="s">
        <v>182</v>
      </c>
      <c r="O179" s="471" t="s">
        <v>41</v>
      </c>
      <c r="P179" s="471" t="s">
        <v>21</v>
      </c>
      <c r="R179" s="33">
        <v>6</v>
      </c>
      <c r="S179" s="316"/>
      <c r="T179" s="471" t="s">
        <v>40</v>
      </c>
      <c r="U179" s="471" t="s">
        <v>182</v>
      </c>
      <c r="V179" s="471" t="s">
        <v>41</v>
      </c>
      <c r="W179" s="471" t="s">
        <v>21</v>
      </c>
      <c r="Y179" s="33">
        <v>6</v>
      </c>
      <c r="Z179" s="316"/>
      <c r="AA179" s="471" t="s">
        <v>40</v>
      </c>
      <c r="AB179" s="471" t="s">
        <v>182</v>
      </c>
      <c r="AC179" s="471" t="s">
        <v>41</v>
      </c>
      <c r="AD179" s="471" t="s">
        <v>21</v>
      </c>
    </row>
    <row r="180" spans="1:30" ht="25.5" customHeight="1" x14ac:dyDescent="0.2">
      <c r="A180" s="35" t="s">
        <v>9</v>
      </c>
      <c r="B180" s="475"/>
      <c r="C180" s="473"/>
      <c r="D180" s="472"/>
      <c r="E180" s="473"/>
      <c r="F180" s="472"/>
      <c r="K180" s="35" t="s">
        <v>27</v>
      </c>
      <c r="L180" s="475"/>
      <c r="M180" s="473"/>
      <c r="N180" s="472"/>
      <c r="O180" s="473"/>
      <c r="P180" s="472"/>
      <c r="R180" s="35" t="s">
        <v>27</v>
      </c>
      <c r="S180" s="317" t="str">
        <f>+" אסמכתא " &amp; B8 &amp;"         חזרה לטבלה "</f>
        <v xml:space="preserve"> אסמכתא          חזרה לטבלה </v>
      </c>
      <c r="T180" s="473"/>
      <c r="U180" s="472"/>
      <c r="V180" s="473"/>
      <c r="W180" s="472"/>
      <c r="Y180" s="35" t="s">
        <v>27</v>
      </c>
      <c r="Z180" s="317" t="str">
        <f>+" אסמכתא " &amp; B8 &amp;"         חזרה לטבלה "</f>
        <v xml:space="preserve"> אסמכתא          חזרה לטבלה </v>
      </c>
      <c r="AA180" s="473"/>
      <c r="AB180" s="472"/>
      <c r="AC180" s="473"/>
      <c r="AD180" s="472"/>
    </row>
    <row r="181" spans="1:30" x14ac:dyDescent="0.2">
      <c r="A181" s="38">
        <v>1</v>
      </c>
      <c r="B181" s="300"/>
      <c r="C181" s="301"/>
      <c r="D181" s="302"/>
      <c r="E181" s="302"/>
      <c r="F181" s="303"/>
      <c r="K181" s="38">
        <v>12</v>
      </c>
      <c r="L181" s="304"/>
      <c r="M181" s="301"/>
      <c r="N181" s="302"/>
      <c r="O181" s="302"/>
      <c r="P181" s="303"/>
      <c r="R181" s="38">
        <v>23</v>
      </c>
      <c r="S181" s="300"/>
      <c r="T181" s="301"/>
      <c r="U181" s="302"/>
      <c r="V181" s="302"/>
      <c r="W181" s="303"/>
      <c r="Y181" s="38">
        <v>34</v>
      </c>
      <c r="Z181" s="304"/>
      <c r="AA181" s="301"/>
      <c r="AB181" s="302"/>
      <c r="AC181" s="302"/>
      <c r="AD181" s="303"/>
    </row>
    <row r="182" spans="1:30" x14ac:dyDescent="0.2">
      <c r="A182" s="38">
        <v>2</v>
      </c>
      <c r="B182" s="300"/>
      <c r="C182" s="301"/>
      <c r="D182" s="302"/>
      <c r="E182" s="302"/>
      <c r="F182" s="303"/>
      <c r="K182" s="38">
        <v>13</v>
      </c>
      <c r="L182" s="304"/>
      <c r="M182" s="301"/>
      <c r="N182" s="302"/>
      <c r="O182" s="302"/>
      <c r="P182" s="303"/>
      <c r="R182" s="38">
        <v>24</v>
      </c>
      <c r="S182" s="300"/>
      <c r="T182" s="301"/>
      <c r="U182" s="302"/>
      <c r="V182" s="302"/>
      <c r="W182" s="303"/>
      <c r="Y182" s="38">
        <v>35</v>
      </c>
      <c r="Z182" s="304"/>
      <c r="AA182" s="301"/>
      <c r="AB182" s="302"/>
      <c r="AC182" s="302"/>
      <c r="AD182" s="303"/>
    </row>
    <row r="183" spans="1:30" x14ac:dyDescent="0.2">
      <c r="A183" s="38">
        <v>3</v>
      </c>
      <c r="B183" s="300"/>
      <c r="C183" s="301"/>
      <c r="D183" s="302"/>
      <c r="E183" s="302"/>
      <c r="F183" s="303"/>
      <c r="K183" s="38">
        <v>14</v>
      </c>
      <c r="L183" s="304"/>
      <c r="M183" s="301"/>
      <c r="N183" s="302"/>
      <c r="O183" s="302"/>
      <c r="P183" s="303"/>
      <c r="R183" s="38">
        <v>25</v>
      </c>
      <c r="S183" s="300"/>
      <c r="T183" s="301"/>
      <c r="U183" s="302"/>
      <c r="V183" s="302"/>
      <c r="W183" s="303"/>
      <c r="Y183" s="38">
        <v>36</v>
      </c>
      <c r="Z183" s="304"/>
      <c r="AA183" s="301"/>
      <c r="AB183" s="302"/>
      <c r="AC183" s="302"/>
      <c r="AD183" s="303"/>
    </row>
    <row r="184" spans="1:30" x14ac:dyDescent="0.2">
      <c r="A184" s="38">
        <v>4</v>
      </c>
      <c r="B184" s="300"/>
      <c r="C184" s="301"/>
      <c r="D184" s="302"/>
      <c r="E184" s="302"/>
      <c r="F184" s="303"/>
      <c r="K184" s="38">
        <v>15</v>
      </c>
      <c r="L184" s="304"/>
      <c r="M184" s="301"/>
      <c r="N184" s="302"/>
      <c r="O184" s="302"/>
      <c r="P184" s="303"/>
      <c r="R184" s="38">
        <v>26</v>
      </c>
      <c r="S184" s="300"/>
      <c r="T184" s="301"/>
      <c r="U184" s="302"/>
      <c r="V184" s="302"/>
      <c r="W184" s="303"/>
      <c r="Y184" s="38">
        <v>37</v>
      </c>
      <c r="Z184" s="304"/>
      <c r="AA184" s="301"/>
      <c r="AB184" s="302"/>
      <c r="AC184" s="302"/>
      <c r="AD184" s="303"/>
    </row>
    <row r="185" spans="1:30" x14ac:dyDescent="0.2">
      <c r="A185" s="38">
        <v>5</v>
      </c>
      <c r="B185" s="300"/>
      <c r="C185" s="301"/>
      <c r="D185" s="302"/>
      <c r="E185" s="302"/>
      <c r="F185" s="303"/>
      <c r="K185" s="38">
        <v>16</v>
      </c>
      <c r="L185" s="304"/>
      <c r="M185" s="301"/>
      <c r="N185" s="302"/>
      <c r="O185" s="302"/>
      <c r="P185" s="303"/>
      <c r="R185" s="38">
        <v>27</v>
      </c>
      <c r="S185" s="300"/>
      <c r="T185" s="301"/>
      <c r="U185" s="302"/>
      <c r="V185" s="302"/>
      <c r="W185" s="303"/>
      <c r="Y185" s="38">
        <v>38</v>
      </c>
      <c r="Z185" s="304"/>
      <c r="AA185" s="301"/>
      <c r="AB185" s="302"/>
      <c r="AC185" s="302"/>
      <c r="AD185" s="303"/>
    </row>
    <row r="186" spans="1:30" x14ac:dyDescent="0.2">
      <c r="A186" s="38">
        <v>6</v>
      </c>
      <c r="B186" s="300"/>
      <c r="C186" s="301"/>
      <c r="D186" s="302"/>
      <c r="E186" s="302"/>
      <c r="F186" s="303"/>
      <c r="K186" s="38">
        <v>17</v>
      </c>
      <c r="L186" s="304"/>
      <c r="M186" s="301"/>
      <c r="N186" s="302"/>
      <c r="O186" s="302"/>
      <c r="P186" s="303"/>
      <c r="R186" s="38">
        <v>28</v>
      </c>
      <c r="S186" s="300"/>
      <c r="T186" s="301"/>
      <c r="U186" s="302"/>
      <c r="V186" s="302"/>
      <c r="W186" s="303"/>
      <c r="Y186" s="38">
        <v>39</v>
      </c>
      <c r="Z186" s="304"/>
      <c r="AA186" s="301"/>
      <c r="AB186" s="302"/>
      <c r="AC186" s="302"/>
      <c r="AD186" s="303"/>
    </row>
    <row r="187" spans="1:30" x14ac:dyDescent="0.2">
      <c r="A187" s="38">
        <v>7</v>
      </c>
      <c r="B187" s="300"/>
      <c r="C187" s="301"/>
      <c r="D187" s="302"/>
      <c r="E187" s="302"/>
      <c r="F187" s="303"/>
      <c r="K187" s="38">
        <v>18</v>
      </c>
      <c r="L187" s="304"/>
      <c r="M187" s="301"/>
      <c r="N187" s="302"/>
      <c r="O187" s="302"/>
      <c r="P187" s="303"/>
      <c r="R187" s="38">
        <v>29</v>
      </c>
      <c r="S187" s="300"/>
      <c r="T187" s="301"/>
      <c r="U187" s="302"/>
      <c r="V187" s="302"/>
      <c r="W187" s="303"/>
      <c r="Y187" s="38">
        <v>40</v>
      </c>
      <c r="Z187" s="304"/>
      <c r="AA187" s="301"/>
      <c r="AB187" s="302"/>
      <c r="AC187" s="302"/>
      <c r="AD187" s="303"/>
    </row>
    <row r="188" spans="1:30" x14ac:dyDescent="0.2">
      <c r="A188" s="38">
        <v>8</v>
      </c>
      <c r="B188" s="300"/>
      <c r="C188" s="301"/>
      <c r="D188" s="302"/>
      <c r="E188" s="302"/>
      <c r="F188" s="303"/>
      <c r="K188" s="38">
        <v>19</v>
      </c>
      <c r="L188" s="304"/>
      <c r="M188" s="301"/>
      <c r="N188" s="302"/>
      <c r="O188" s="302"/>
      <c r="P188" s="303"/>
      <c r="R188" s="38">
        <v>30</v>
      </c>
      <c r="S188" s="300"/>
      <c r="T188" s="301"/>
      <c r="U188" s="302"/>
      <c r="V188" s="302"/>
      <c r="W188" s="303"/>
      <c r="Y188" s="38">
        <v>41</v>
      </c>
      <c r="Z188" s="304"/>
      <c r="AA188" s="301"/>
      <c r="AB188" s="302"/>
      <c r="AC188" s="302"/>
      <c r="AD188" s="303"/>
    </row>
    <row r="189" spans="1:30" x14ac:dyDescent="0.2">
      <c r="A189" s="38">
        <v>9</v>
      </c>
      <c r="B189" s="300"/>
      <c r="C189" s="301"/>
      <c r="D189" s="302"/>
      <c r="E189" s="302"/>
      <c r="F189" s="303"/>
      <c r="K189" s="38">
        <v>20</v>
      </c>
      <c r="L189" s="304"/>
      <c r="M189" s="301"/>
      <c r="N189" s="302"/>
      <c r="O189" s="302"/>
      <c r="P189" s="303"/>
      <c r="R189" s="38">
        <v>31</v>
      </c>
      <c r="S189" s="300"/>
      <c r="T189" s="301"/>
      <c r="U189" s="302"/>
      <c r="V189" s="302"/>
      <c r="W189" s="303"/>
      <c r="Y189" s="38">
        <v>42</v>
      </c>
      <c r="Z189" s="304"/>
      <c r="AA189" s="301"/>
      <c r="AB189" s="302"/>
      <c r="AC189" s="302"/>
      <c r="AD189" s="303"/>
    </row>
    <row r="190" spans="1:30" x14ac:dyDescent="0.2">
      <c r="A190" s="38">
        <v>10</v>
      </c>
      <c r="B190" s="300"/>
      <c r="C190" s="301"/>
      <c r="D190" s="302"/>
      <c r="E190" s="302"/>
      <c r="F190" s="303"/>
      <c r="K190" s="38">
        <v>21</v>
      </c>
      <c r="L190" s="304"/>
      <c r="M190" s="301"/>
      <c r="N190" s="302"/>
      <c r="O190" s="302"/>
      <c r="P190" s="303"/>
      <c r="R190" s="38">
        <v>32</v>
      </c>
      <c r="S190" s="300"/>
      <c r="T190" s="301"/>
      <c r="U190" s="302"/>
      <c r="V190" s="302"/>
      <c r="W190" s="303"/>
      <c r="Y190" s="38">
        <v>43</v>
      </c>
      <c r="Z190" s="304"/>
      <c r="AA190" s="301"/>
      <c r="AB190" s="302"/>
      <c r="AC190" s="302"/>
      <c r="AD190" s="303"/>
    </row>
    <row r="191" spans="1:30" ht="13.5" thickBot="1" x14ac:dyDescent="0.25">
      <c r="A191" s="46">
        <v>11</v>
      </c>
      <c r="B191" s="300"/>
      <c r="C191" s="301"/>
      <c r="D191" s="302"/>
      <c r="E191" s="302"/>
      <c r="F191" s="303"/>
      <c r="K191" s="38">
        <v>22</v>
      </c>
      <c r="L191" s="304"/>
      <c r="M191" s="301"/>
      <c r="N191" s="302"/>
      <c r="O191" s="302"/>
      <c r="P191" s="303"/>
      <c r="R191" s="38">
        <v>33</v>
      </c>
      <c r="S191" s="300"/>
      <c r="T191" s="301"/>
      <c r="U191" s="302"/>
      <c r="V191" s="302"/>
      <c r="W191" s="303"/>
      <c r="Y191" s="40"/>
      <c r="Z191" s="41"/>
      <c r="AA191" s="42"/>
      <c r="AB191" s="42"/>
      <c r="AC191" s="47" t="s">
        <v>5</v>
      </c>
      <c r="AD191" s="44">
        <f>SUM(F181:F191)+SUM(P181:P191)+SUM(AD181:AD190)+SUM(W181:W191)</f>
        <v>0</v>
      </c>
    </row>
    <row r="192" spans="1:30" x14ac:dyDescent="0.2">
      <c r="E192" s="48"/>
      <c r="O192" s="48"/>
      <c r="R192" s="29"/>
      <c r="V192" s="48"/>
      <c r="AC192" s="48"/>
    </row>
    <row r="193" spans="1:30" x14ac:dyDescent="0.2">
      <c r="E193" s="48"/>
      <c r="O193" s="48"/>
      <c r="R193" s="29"/>
      <c r="V193" s="48"/>
      <c r="AC193" s="48"/>
    </row>
    <row r="194" spans="1:30" x14ac:dyDescent="0.2">
      <c r="E194" s="48"/>
      <c r="O194" s="48"/>
      <c r="R194" s="29"/>
      <c r="V194" s="48"/>
      <c r="AC194" s="48"/>
    </row>
    <row r="195" spans="1:30" x14ac:dyDescent="0.2">
      <c r="E195" s="48"/>
      <c r="O195" s="48"/>
      <c r="R195" s="29"/>
      <c r="V195" s="48"/>
      <c r="AC195" s="48"/>
    </row>
    <row r="196" spans="1:30" x14ac:dyDescent="0.2">
      <c r="E196" s="48"/>
      <c r="O196" s="48"/>
      <c r="R196" s="29"/>
      <c r="V196" s="48"/>
      <c r="AC196" s="48"/>
    </row>
    <row r="197" spans="1:30" x14ac:dyDescent="0.2">
      <c r="E197" s="48"/>
      <c r="O197" s="48"/>
      <c r="R197" s="29"/>
      <c r="V197" s="48"/>
      <c r="AC197" s="48"/>
    </row>
    <row r="198" spans="1:30" ht="13.5" thickBot="1" x14ac:dyDescent="0.25">
      <c r="E198" s="48"/>
      <c r="O198" s="48"/>
      <c r="R198" s="29"/>
      <c r="V198" s="48"/>
      <c r="AC198" s="48"/>
    </row>
    <row r="199" spans="1:30" ht="16.5" customHeight="1" x14ac:dyDescent="0.2">
      <c r="A199" s="33">
        <v>7</v>
      </c>
      <c r="B199" s="474" t="str">
        <f>+" אסמכתא " &amp; B9 &amp;"         חזרה לטבלה "</f>
        <v xml:space="preserve"> אסמכתא          חזרה לטבלה </v>
      </c>
      <c r="C199" s="471" t="s">
        <v>40</v>
      </c>
      <c r="D199" s="471" t="s">
        <v>182</v>
      </c>
      <c r="E199" s="471" t="s">
        <v>41</v>
      </c>
      <c r="F199" s="471" t="s">
        <v>21</v>
      </c>
      <c r="K199" s="33">
        <v>7</v>
      </c>
      <c r="L199" s="474" t="str">
        <f>+" אסמכתא " &amp; B9 &amp;"         חזרה לטבלה "</f>
        <v xml:space="preserve"> אסמכתא          חזרה לטבלה </v>
      </c>
      <c r="M199" s="471" t="s">
        <v>40</v>
      </c>
      <c r="N199" s="471" t="s">
        <v>182</v>
      </c>
      <c r="O199" s="471" t="s">
        <v>41</v>
      </c>
      <c r="P199" s="471" t="s">
        <v>21</v>
      </c>
      <c r="R199" s="33">
        <v>7</v>
      </c>
      <c r="S199" s="316"/>
      <c r="T199" s="471" t="s">
        <v>40</v>
      </c>
      <c r="U199" s="471" t="s">
        <v>182</v>
      </c>
      <c r="V199" s="471" t="s">
        <v>41</v>
      </c>
      <c r="W199" s="471" t="s">
        <v>21</v>
      </c>
      <c r="Y199" s="33">
        <v>7</v>
      </c>
      <c r="Z199" s="316"/>
      <c r="AA199" s="471" t="s">
        <v>40</v>
      </c>
      <c r="AB199" s="471" t="s">
        <v>182</v>
      </c>
      <c r="AC199" s="471" t="s">
        <v>41</v>
      </c>
      <c r="AD199" s="471" t="s">
        <v>21</v>
      </c>
    </row>
    <row r="200" spans="1:30" ht="25.5" customHeight="1" x14ac:dyDescent="0.2">
      <c r="A200" s="35" t="s">
        <v>9</v>
      </c>
      <c r="B200" s="475"/>
      <c r="C200" s="473"/>
      <c r="D200" s="472"/>
      <c r="E200" s="473"/>
      <c r="F200" s="472"/>
      <c r="K200" s="35" t="s">
        <v>27</v>
      </c>
      <c r="L200" s="475"/>
      <c r="M200" s="473"/>
      <c r="N200" s="472"/>
      <c r="O200" s="473"/>
      <c r="P200" s="472"/>
      <c r="R200" s="35" t="s">
        <v>27</v>
      </c>
      <c r="S200" s="317" t="str">
        <f>+" אסמכתא " &amp; BT9 &amp;"         חזרה לטבלה "</f>
        <v xml:space="preserve"> אסמכתא          חזרה לטבלה </v>
      </c>
      <c r="T200" s="473"/>
      <c r="U200" s="472"/>
      <c r="V200" s="473"/>
      <c r="W200" s="472"/>
      <c r="Y200" s="35" t="s">
        <v>27</v>
      </c>
      <c r="Z200" s="317" t="str">
        <f>+" אסמכתא " &amp; B9 &amp;"         חזרה לטבלה "</f>
        <v xml:space="preserve"> אסמכתא          חזרה לטבלה </v>
      </c>
      <c r="AA200" s="473"/>
      <c r="AB200" s="472"/>
      <c r="AC200" s="473"/>
      <c r="AD200" s="472"/>
    </row>
    <row r="201" spans="1:30" x14ac:dyDescent="0.2">
      <c r="A201" s="38">
        <v>1</v>
      </c>
      <c r="B201" s="300"/>
      <c r="C201" s="301"/>
      <c r="D201" s="302"/>
      <c r="E201" s="302"/>
      <c r="F201" s="303"/>
      <c r="K201" s="38">
        <v>12</v>
      </c>
      <c r="L201" s="304"/>
      <c r="M201" s="301"/>
      <c r="N201" s="302"/>
      <c r="O201" s="302"/>
      <c r="P201" s="303"/>
      <c r="R201" s="38">
        <v>23</v>
      </c>
      <c r="S201" s="300"/>
      <c r="T201" s="301"/>
      <c r="U201" s="302"/>
      <c r="V201" s="302"/>
      <c r="W201" s="303"/>
      <c r="Y201" s="38">
        <v>34</v>
      </c>
      <c r="Z201" s="304"/>
      <c r="AA201" s="301"/>
      <c r="AB201" s="302"/>
      <c r="AC201" s="302"/>
      <c r="AD201" s="303"/>
    </row>
    <row r="202" spans="1:30" x14ac:dyDescent="0.2">
      <c r="A202" s="38">
        <v>2</v>
      </c>
      <c r="B202" s="300"/>
      <c r="C202" s="301"/>
      <c r="D202" s="302"/>
      <c r="E202" s="302"/>
      <c r="F202" s="303"/>
      <c r="K202" s="38">
        <v>13</v>
      </c>
      <c r="L202" s="304"/>
      <c r="M202" s="301"/>
      <c r="N202" s="302"/>
      <c r="O202" s="302"/>
      <c r="P202" s="303"/>
      <c r="R202" s="38">
        <v>24</v>
      </c>
      <c r="S202" s="300"/>
      <c r="T202" s="301"/>
      <c r="U202" s="302"/>
      <c r="V202" s="302"/>
      <c r="W202" s="303"/>
      <c r="Y202" s="38">
        <v>35</v>
      </c>
      <c r="Z202" s="304"/>
      <c r="AA202" s="301"/>
      <c r="AB202" s="302"/>
      <c r="AC202" s="302"/>
      <c r="AD202" s="303"/>
    </row>
    <row r="203" spans="1:30" x14ac:dyDescent="0.2">
      <c r="A203" s="38">
        <v>3</v>
      </c>
      <c r="B203" s="300"/>
      <c r="C203" s="301"/>
      <c r="D203" s="302"/>
      <c r="E203" s="302"/>
      <c r="F203" s="303"/>
      <c r="K203" s="38">
        <v>14</v>
      </c>
      <c r="L203" s="304"/>
      <c r="M203" s="301"/>
      <c r="N203" s="302"/>
      <c r="O203" s="302"/>
      <c r="P203" s="303"/>
      <c r="R203" s="38">
        <v>25</v>
      </c>
      <c r="S203" s="300"/>
      <c r="T203" s="301"/>
      <c r="U203" s="302"/>
      <c r="V203" s="302"/>
      <c r="W203" s="303"/>
      <c r="Y203" s="38">
        <v>36</v>
      </c>
      <c r="Z203" s="304"/>
      <c r="AA203" s="301"/>
      <c r="AB203" s="302"/>
      <c r="AC203" s="302"/>
      <c r="AD203" s="303"/>
    </row>
    <row r="204" spans="1:30" x14ac:dyDescent="0.2">
      <c r="A204" s="38">
        <v>4</v>
      </c>
      <c r="B204" s="300"/>
      <c r="C204" s="301"/>
      <c r="D204" s="302"/>
      <c r="E204" s="302"/>
      <c r="F204" s="303"/>
      <c r="K204" s="38">
        <v>15</v>
      </c>
      <c r="L204" s="304"/>
      <c r="M204" s="301"/>
      <c r="N204" s="302"/>
      <c r="O204" s="302"/>
      <c r="P204" s="303"/>
      <c r="R204" s="38">
        <v>26</v>
      </c>
      <c r="S204" s="300"/>
      <c r="T204" s="301"/>
      <c r="U204" s="302"/>
      <c r="V204" s="302"/>
      <c r="W204" s="303"/>
      <c r="Y204" s="38">
        <v>37</v>
      </c>
      <c r="Z204" s="304"/>
      <c r="AA204" s="301"/>
      <c r="AB204" s="302"/>
      <c r="AC204" s="302"/>
      <c r="AD204" s="303"/>
    </row>
    <row r="205" spans="1:30" x14ac:dyDescent="0.2">
      <c r="A205" s="38">
        <v>5</v>
      </c>
      <c r="B205" s="300"/>
      <c r="C205" s="301"/>
      <c r="D205" s="302"/>
      <c r="E205" s="302"/>
      <c r="F205" s="303"/>
      <c r="K205" s="38">
        <v>16</v>
      </c>
      <c r="L205" s="304"/>
      <c r="M205" s="301"/>
      <c r="N205" s="302"/>
      <c r="O205" s="302"/>
      <c r="P205" s="303"/>
      <c r="R205" s="38">
        <v>27</v>
      </c>
      <c r="S205" s="300"/>
      <c r="T205" s="301"/>
      <c r="U205" s="302"/>
      <c r="V205" s="302"/>
      <c r="W205" s="303"/>
      <c r="Y205" s="38">
        <v>38</v>
      </c>
      <c r="Z205" s="304"/>
      <c r="AA205" s="301"/>
      <c r="AB205" s="302"/>
      <c r="AC205" s="302"/>
      <c r="AD205" s="303"/>
    </row>
    <row r="206" spans="1:30" x14ac:dyDescent="0.2">
      <c r="A206" s="38">
        <v>6</v>
      </c>
      <c r="B206" s="300"/>
      <c r="C206" s="301"/>
      <c r="D206" s="302"/>
      <c r="E206" s="302"/>
      <c r="F206" s="303"/>
      <c r="K206" s="38">
        <v>17</v>
      </c>
      <c r="L206" s="304"/>
      <c r="M206" s="301"/>
      <c r="N206" s="302"/>
      <c r="O206" s="302"/>
      <c r="P206" s="303"/>
      <c r="R206" s="38">
        <v>28</v>
      </c>
      <c r="S206" s="300"/>
      <c r="T206" s="301"/>
      <c r="U206" s="302"/>
      <c r="V206" s="302"/>
      <c r="W206" s="303"/>
      <c r="Y206" s="38">
        <v>39</v>
      </c>
      <c r="Z206" s="304"/>
      <c r="AA206" s="301"/>
      <c r="AB206" s="302"/>
      <c r="AC206" s="302"/>
      <c r="AD206" s="303"/>
    </row>
    <row r="207" spans="1:30" x14ac:dyDescent="0.2">
      <c r="A207" s="38">
        <v>7</v>
      </c>
      <c r="B207" s="300"/>
      <c r="C207" s="301"/>
      <c r="D207" s="302"/>
      <c r="E207" s="302"/>
      <c r="F207" s="303"/>
      <c r="K207" s="38">
        <v>18</v>
      </c>
      <c r="L207" s="304"/>
      <c r="M207" s="301"/>
      <c r="N207" s="302"/>
      <c r="O207" s="302"/>
      <c r="P207" s="303"/>
      <c r="R207" s="38">
        <v>29</v>
      </c>
      <c r="S207" s="300"/>
      <c r="T207" s="301"/>
      <c r="U207" s="302"/>
      <c r="V207" s="302"/>
      <c r="W207" s="303"/>
      <c r="Y207" s="38">
        <v>40</v>
      </c>
      <c r="Z207" s="304"/>
      <c r="AA207" s="301"/>
      <c r="AB207" s="302"/>
      <c r="AC207" s="302"/>
      <c r="AD207" s="303"/>
    </row>
    <row r="208" spans="1:30" x14ac:dyDescent="0.2">
      <c r="A208" s="38">
        <v>8</v>
      </c>
      <c r="B208" s="300"/>
      <c r="C208" s="301"/>
      <c r="D208" s="302"/>
      <c r="E208" s="302"/>
      <c r="F208" s="303"/>
      <c r="K208" s="38">
        <v>19</v>
      </c>
      <c r="L208" s="304"/>
      <c r="M208" s="301"/>
      <c r="N208" s="302"/>
      <c r="O208" s="302"/>
      <c r="P208" s="303"/>
      <c r="R208" s="38">
        <v>30</v>
      </c>
      <c r="S208" s="300"/>
      <c r="T208" s="301"/>
      <c r="U208" s="302"/>
      <c r="V208" s="302"/>
      <c r="W208" s="303"/>
      <c r="Y208" s="38">
        <v>41</v>
      </c>
      <c r="Z208" s="304"/>
      <c r="AA208" s="301"/>
      <c r="AB208" s="302"/>
      <c r="AC208" s="302"/>
      <c r="AD208" s="303"/>
    </row>
    <row r="209" spans="1:30" x14ac:dyDescent="0.2">
      <c r="A209" s="38">
        <v>9</v>
      </c>
      <c r="B209" s="300"/>
      <c r="C209" s="301"/>
      <c r="D209" s="302"/>
      <c r="E209" s="302"/>
      <c r="F209" s="303"/>
      <c r="K209" s="38">
        <v>20</v>
      </c>
      <c r="L209" s="304"/>
      <c r="M209" s="301"/>
      <c r="N209" s="302"/>
      <c r="O209" s="302"/>
      <c r="P209" s="303"/>
      <c r="R209" s="38">
        <v>31</v>
      </c>
      <c r="S209" s="300"/>
      <c r="T209" s="301"/>
      <c r="U209" s="302"/>
      <c r="V209" s="302"/>
      <c r="W209" s="303"/>
      <c r="Y209" s="38">
        <v>42</v>
      </c>
      <c r="Z209" s="304"/>
      <c r="AA209" s="301"/>
      <c r="AB209" s="302"/>
      <c r="AC209" s="302"/>
      <c r="AD209" s="303"/>
    </row>
    <row r="210" spans="1:30" x14ac:dyDescent="0.2">
      <c r="A210" s="38">
        <v>10</v>
      </c>
      <c r="B210" s="300"/>
      <c r="C210" s="301"/>
      <c r="D210" s="302"/>
      <c r="E210" s="302"/>
      <c r="F210" s="303"/>
      <c r="K210" s="38">
        <v>21</v>
      </c>
      <c r="L210" s="304"/>
      <c r="M210" s="301"/>
      <c r="N210" s="302"/>
      <c r="O210" s="302"/>
      <c r="P210" s="303"/>
      <c r="R210" s="38">
        <v>32</v>
      </c>
      <c r="S210" s="300"/>
      <c r="T210" s="301"/>
      <c r="U210" s="302"/>
      <c r="V210" s="302"/>
      <c r="W210" s="303"/>
      <c r="Y210" s="38">
        <v>43</v>
      </c>
      <c r="Z210" s="304"/>
      <c r="AA210" s="301"/>
      <c r="AB210" s="302"/>
      <c r="AC210" s="302"/>
      <c r="AD210" s="303"/>
    </row>
    <row r="211" spans="1:30" ht="13.5" thickBot="1" x14ac:dyDescent="0.25">
      <c r="A211" s="46">
        <v>11</v>
      </c>
      <c r="B211" s="300"/>
      <c r="C211" s="301"/>
      <c r="D211" s="302"/>
      <c r="E211" s="302"/>
      <c r="F211" s="303"/>
      <c r="K211" s="38">
        <v>22</v>
      </c>
      <c r="L211" s="304"/>
      <c r="M211" s="301"/>
      <c r="N211" s="302"/>
      <c r="O211" s="302"/>
      <c r="P211" s="303"/>
      <c r="R211" s="38">
        <v>33</v>
      </c>
      <c r="S211" s="300"/>
      <c r="T211" s="301"/>
      <c r="U211" s="302"/>
      <c r="V211" s="302"/>
      <c r="W211" s="303"/>
      <c r="Y211" s="40"/>
      <c r="Z211" s="41"/>
      <c r="AA211" s="42"/>
      <c r="AB211" s="42"/>
      <c r="AC211" s="47" t="s">
        <v>5</v>
      </c>
      <c r="AD211" s="44">
        <f>SUM(F201:F211)+SUM(P201:P211)+SUM(AD201:AD210)+SUM(W201:W211)</f>
        <v>0</v>
      </c>
    </row>
    <row r="212" spans="1:30" x14ac:dyDescent="0.2">
      <c r="E212" s="48"/>
      <c r="O212" s="48"/>
      <c r="R212" s="29"/>
      <c r="V212" s="48"/>
      <c r="AC212" s="48"/>
    </row>
    <row r="213" spans="1:30" x14ac:dyDescent="0.2">
      <c r="E213" s="48"/>
      <c r="O213" s="48"/>
      <c r="R213" s="29"/>
      <c r="V213" s="48"/>
      <c r="AC213" s="48"/>
    </row>
    <row r="214" spans="1:30" x14ac:dyDescent="0.2">
      <c r="E214" s="48"/>
      <c r="O214" s="48"/>
      <c r="R214" s="29"/>
      <c r="V214" s="48"/>
      <c r="AC214" s="48"/>
    </row>
    <row r="215" spans="1:30" x14ac:dyDescent="0.2">
      <c r="E215" s="48"/>
      <c r="O215" s="48"/>
      <c r="R215" s="29"/>
      <c r="V215" s="48"/>
      <c r="AC215" s="48"/>
    </row>
    <row r="216" spans="1:30" x14ac:dyDescent="0.2">
      <c r="E216" s="48"/>
      <c r="O216" s="48"/>
      <c r="R216" s="29"/>
      <c r="V216" s="48"/>
      <c r="AC216" s="48"/>
    </row>
    <row r="217" spans="1:30" x14ac:dyDescent="0.2">
      <c r="E217" s="48"/>
      <c r="O217" s="48"/>
      <c r="R217" s="29"/>
      <c r="V217" s="48"/>
      <c r="AC217" s="48"/>
    </row>
    <row r="218" spans="1:30" ht="13.5" thickBot="1" x14ac:dyDescent="0.25">
      <c r="E218" s="48"/>
      <c r="O218" s="48"/>
      <c r="R218" s="29"/>
      <c r="V218" s="48"/>
      <c r="AC218" s="48"/>
    </row>
    <row r="219" spans="1:30" ht="16.5" customHeight="1" x14ac:dyDescent="0.2">
      <c r="A219" s="33">
        <v>8</v>
      </c>
      <c r="B219" s="474" t="str">
        <f>+" אסמכתא " &amp; B10 &amp;"         חזרה לטבלה "</f>
        <v xml:space="preserve"> אסמכתא          חזרה לטבלה </v>
      </c>
      <c r="C219" s="471" t="s">
        <v>40</v>
      </c>
      <c r="D219" s="471" t="s">
        <v>182</v>
      </c>
      <c r="E219" s="471" t="s">
        <v>41</v>
      </c>
      <c r="F219" s="471" t="s">
        <v>21</v>
      </c>
      <c r="K219" s="33">
        <v>8</v>
      </c>
      <c r="L219" s="474" t="str">
        <f>+" אסמכתא " &amp; B10 &amp;"         חזרה לטבלה "</f>
        <v xml:space="preserve"> אסמכתא          חזרה לטבלה </v>
      </c>
      <c r="M219" s="471" t="s">
        <v>40</v>
      </c>
      <c r="N219" s="471" t="s">
        <v>182</v>
      </c>
      <c r="O219" s="471" t="s">
        <v>41</v>
      </c>
      <c r="P219" s="471" t="s">
        <v>21</v>
      </c>
      <c r="R219" s="33">
        <v>8</v>
      </c>
      <c r="S219" s="316"/>
      <c r="T219" s="471" t="s">
        <v>40</v>
      </c>
      <c r="U219" s="471" t="s">
        <v>182</v>
      </c>
      <c r="V219" s="471" t="s">
        <v>41</v>
      </c>
      <c r="W219" s="471" t="s">
        <v>21</v>
      </c>
      <c r="Y219" s="33">
        <v>8</v>
      </c>
      <c r="Z219" s="316"/>
      <c r="AA219" s="471" t="s">
        <v>40</v>
      </c>
      <c r="AB219" s="471" t="s">
        <v>182</v>
      </c>
      <c r="AC219" s="471" t="s">
        <v>41</v>
      </c>
      <c r="AD219" s="471" t="s">
        <v>21</v>
      </c>
    </row>
    <row r="220" spans="1:30" ht="25.5" customHeight="1" x14ac:dyDescent="0.2">
      <c r="A220" s="35" t="s">
        <v>9</v>
      </c>
      <c r="B220" s="475"/>
      <c r="C220" s="473"/>
      <c r="D220" s="472"/>
      <c r="E220" s="473"/>
      <c r="F220" s="472"/>
      <c r="K220" s="35" t="s">
        <v>27</v>
      </c>
      <c r="L220" s="475"/>
      <c r="M220" s="473"/>
      <c r="N220" s="472"/>
      <c r="O220" s="473"/>
      <c r="P220" s="472"/>
      <c r="R220" s="35" t="s">
        <v>27</v>
      </c>
      <c r="S220" s="317" t="str">
        <f>+" אסמכתא " &amp; B10 &amp;"         חזרה לטבלה "</f>
        <v xml:space="preserve"> אסמכתא          חזרה לטבלה </v>
      </c>
      <c r="T220" s="473"/>
      <c r="U220" s="472"/>
      <c r="V220" s="473"/>
      <c r="W220" s="472"/>
      <c r="Y220" s="35" t="s">
        <v>27</v>
      </c>
      <c r="Z220" s="317" t="str">
        <f>+" אסמכתא " &amp; B10 &amp;"         חזרה לטבלה "</f>
        <v xml:space="preserve"> אסמכתא          חזרה לטבלה </v>
      </c>
      <c r="AA220" s="473"/>
      <c r="AB220" s="472"/>
      <c r="AC220" s="473"/>
      <c r="AD220" s="472"/>
    </row>
    <row r="221" spans="1:30" x14ac:dyDescent="0.2">
      <c r="A221" s="38">
        <v>1</v>
      </c>
      <c r="B221" s="300"/>
      <c r="C221" s="301"/>
      <c r="D221" s="302"/>
      <c r="E221" s="302"/>
      <c r="F221" s="303"/>
      <c r="K221" s="38">
        <v>12</v>
      </c>
      <c r="L221" s="304"/>
      <c r="M221" s="301"/>
      <c r="N221" s="302"/>
      <c r="O221" s="302"/>
      <c r="P221" s="303"/>
      <c r="R221" s="38">
        <v>23</v>
      </c>
      <c r="S221" s="300"/>
      <c r="T221" s="301"/>
      <c r="U221" s="302"/>
      <c r="V221" s="302"/>
      <c r="W221" s="303"/>
      <c r="Y221" s="38">
        <v>34</v>
      </c>
      <c r="Z221" s="304"/>
      <c r="AA221" s="301"/>
      <c r="AB221" s="302"/>
      <c r="AC221" s="302"/>
      <c r="AD221" s="303"/>
    </row>
    <row r="222" spans="1:30" x14ac:dyDescent="0.2">
      <c r="A222" s="38">
        <v>2</v>
      </c>
      <c r="B222" s="300"/>
      <c r="C222" s="301"/>
      <c r="D222" s="302"/>
      <c r="E222" s="302"/>
      <c r="F222" s="303"/>
      <c r="K222" s="38">
        <v>13</v>
      </c>
      <c r="L222" s="304"/>
      <c r="M222" s="301"/>
      <c r="N222" s="302"/>
      <c r="O222" s="302"/>
      <c r="P222" s="303"/>
      <c r="R222" s="38">
        <v>24</v>
      </c>
      <c r="S222" s="300"/>
      <c r="T222" s="301"/>
      <c r="U222" s="302"/>
      <c r="V222" s="302"/>
      <c r="W222" s="303"/>
      <c r="Y222" s="38">
        <v>35</v>
      </c>
      <c r="Z222" s="304"/>
      <c r="AA222" s="301"/>
      <c r="AB222" s="302"/>
      <c r="AC222" s="302"/>
      <c r="AD222" s="303"/>
    </row>
    <row r="223" spans="1:30" x14ac:dyDescent="0.2">
      <c r="A223" s="38">
        <v>3</v>
      </c>
      <c r="B223" s="300"/>
      <c r="C223" s="301"/>
      <c r="D223" s="302"/>
      <c r="E223" s="302"/>
      <c r="F223" s="303"/>
      <c r="K223" s="38">
        <v>14</v>
      </c>
      <c r="L223" s="304"/>
      <c r="M223" s="301"/>
      <c r="N223" s="302"/>
      <c r="O223" s="302"/>
      <c r="P223" s="303"/>
      <c r="R223" s="38">
        <v>25</v>
      </c>
      <c r="S223" s="300"/>
      <c r="T223" s="301"/>
      <c r="U223" s="302"/>
      <c r="V223" s="302"/>
      <c r="W223" s="303"/>
      <c r="Y223" s="38">
        <v>36</v>
      </c>
      <c r="Z223" s="304"/>
      <c r="AA223" s="301"/>
      <c r="AB223" s="302"/>
      <c r="AC223" s="302"/>
      <c r="AD223" s="303"/>
    </row>
    <row r="224" spans="1:30" x14ac:dyDescent="0.2">
      <c r="A224" s="38">
        <v>4</v>
      </c>
      <c r="B224" s="300"/>
      <c r="C224" s="301"/>
      <c r="D224" s="302"/>
      <c r="E224" s="302"/>
      <c r="F224" s="303"/>
      <c r="K224" s="38">
        <v>15</v>
      </c>
      <c r="L224" s="304"/>
      <c r="M224" s="301"/>
      <c r="N224" s="302"/>
      <c r="O224" s="302"/>
      <c r="P224" s="303"/>
      <c r="R224" s="38">
        <v>26</v>
      </c>
      <c r="S224" s="300"/>
      <c r="T224" s="301"/>
      <c r="U224" s="302"/>
      <c r="V224" s="302"/>
      <c r="W224" s="303"/>
      <c r="Y224" s="38">
        <v>37</v>
      </c>
      <c r="Z224" s="304"/>
      <c r="AA224" s="301"/>
      <c r="AB224" s="302"/>
      <c r="AC224" s="302"/>
      <c r="AD224" s="303"/>
    </row>
    <row r="225" spans="1:30" x14ac:dyDescent="0.2">
      <c r="A225" s="38">
        <v>5</v>
      </c>
      <c r="B225" s="300"/>
      <c r="C225" s="301"/>
      <c r="D225" s="302"/>
      <c r="E225" s="302"/>
      <c r="F225" s="303"/>
      <c r="K225" s="38">
        <v>16</v>
      </c>
      <c r="L225" s="304"/>
      <c r="M225" s="301"/>
      <c r="N225" s="302"/>
      <c r="O225" s="302"/>
      <c r="P225" s="303"/>
      <c r="R225" s="38">
        <v>27</v>
      </c>
      <c r="S225" s="300"/>
      <c r="T225" s="301"/>
      <c r="U225" s="302"/>
      <c r="V225" s="302"/>
      <c r="W225" s="303"/>
      <c r="Y225" s="38">
        <v>38</v>
      </c>
      <c r="Z225" s="304"/>
      <c r="AA225" s="301"/>
      <c r="AB225" s="302"/>
      <c r="AC225" s="302"/>
      <c r="AD225" s="303"/>
    </row>
    <row r="226" spans="1:30" x14ac:dyDescent="0.2">
      <c r="A226" s="38">
        <v>6</v>
      </c>
      <c r="B226" s="300"/>
      <c r="C226" s="301"/>
      <c r="D226" s="302"/>
      <c r="E226" s="302"/>
      <c r="F226" s="303"/>
      <c r="K226" s="38">
        <v>17</v>
      </c>
      <c r="L226" s="304"/>
      <c r="M226" s="301"/>
      <c r="N226" s="302"/>
      <c r="O226" s="302"/>
      <c r="P226" s="303"/>
      <c r="R226" s="38">
        <v>28</v>
      </c>
      <c r="S226" s="300"/>
      <c r="T226" s="301"/>
      <c r="U226" s="302"/>
      <c r="V226" s="302"/>
      <c r="W226" s="303"/>
      <c r="Y226" s="38">
        <v>39</v>
      </c>
      <c r="Z226" s="304"/>
      <c r="AA226" s="301"/>
      <c r="AB226" s="302"/>
      <c r="AC226" s="302"/>
      <c r="AD226" s="303"/>
    </row>
    <row r="227" spans="1:30" x14ac:dyDescent="0.2">
      <c r="A227" s="38">
        <v>7</v>
      </c>
      <c r="B227" s="300"/>
      <c r="C227" s="301"/>
      <c r="D227" s="302"/>
      <c r="E227" s="302"/>
      <c r="F227" s="303"/>
      <c r="K227" s="38">
        <v>18</v>
      </c>
      <c r="L227" s="304"/>
      <c r="M227" s="301"/>
      <c r="N227" s="302"/>
      <c r="O227" s="302"/>
      <c r="P227" s="303"/>
      <c r="R227" s="38">
        <v>29</v>
      </c>
      <c r="S227" s="300"/>
      <c r="T227" s="301"/>
      <c r="U227" s="302"/>
      <c r="V227" s="302"/>
      <c r="W227" s="303"/>
      <c r="Y227" s="38">
        <v>40</v>
      </c>
      <c r="Z227" s="304"/>
      <c r="AA227" s="301"/>
      <c r="AB227" s="302"/>
      <c r="AC227" s="302"/>
      <c r="AD227" s="303"/>
    </row>
    <row r="228" spans="1:30" x14ac:dyDescent="0.2">
      <c r="A228" s="38">
        <v>8</v>
      </c>
      <c r="B228" s="300"/>
      <c r="C228" s="301"/>
      <c r="D228" s="302"/>
      <c r="E228" s="302"/>
      <c r="F228" s="303"/>
      <c r="K228" s="38">
        <v>19</v>
      </c>
      <c r="L228" s="304"/>
      <c r="M228" s="301"/>
      <c r="N228" s="302"/>
      <c r="O228" s="302"/>
      <c r="P228" s="303"/>
      <c r="R228" s="38">
        <v>30</v>
      </c>
      <c r="S228" s="300"/>
      <c r="T228" s="301"/>
      <c r="U228" s="302"/>
      <c r="V228" s="302"/>
      <c r="W228" s="303"/>
      <c r="Y228" s="38">
        <v>41</v>
      </c>
      <c r="Z228" s="304"/>
      <c r="AA228" s="301"/>
      <c r="AB228" s="302"/>
      <c r="AC228" s="302"/>
      <c r="AD228" s="303"/>
    </row>
    <row r="229" spans="1:30" x14ac:dyDescent="0.2">
      <c r="A229" s="38">
        <v>9</v>
      </c>
      <c r="B229" s="300"/>
      <c r="C229" s="301"/>
      <c r="D229" s="302"/>
      <c r="E229" s="302"/>
      <c r="F229" s="303"/>
      <c r="K229" s="38">
        <v>20</v>
      </c>
      <c r="L229" s="304"/>
      <c r="M229" s="301"/>
      <c r="N229" s="302"/>
      <c r="O229" s="302"/>
      <c r="P229" s="303"/>
      <c r="R229" s="38">
        <v>31</v>
      </c>
      <c r="S229" s="300"/>
      <c r="T229" s="301"/>
      <c r="U229" s="302"/>
      <c r="V229" s="302"/>
      <c r="W229" s="303"/>
      <c r="Y229" s="38">
        <v>42</v>
      </c>
      <c r="Z229" s="304"/>
      <c r="AA229" s="301"/>
      <c r="AB229" s="302"/>
      <c r="AC229" s="302"/>
      <c r="AD229" s="303"/>
    </row>
    <row r="230" spans="1:30" x14ac:dyDescent="0.2">
      <c r="A230" s="38">
        <v>10</v>
      </c>
      <c r="B230" s="300"/>
      <c r="C230" s="301"/>
      <c r="D230" s="302"/>
      <c r="E230" s="302"/>
      <c r="F230" s="303"/>
      <c r="K230" s="38">
        <v>21</v>
      </c>
      <c r="L230" s="304"/>
      <c r="M230" s="301"/>
      <c r="N230" s="302"/>
      <c r="O230" s="302"/>
      <c r="P230" s="303"/>
      <c r="R230" s="38">
        <v>32</v>
      </c>
      <c r="S230" s="300"/>
      <c r="T230" s="301"/>
      <c r="U230" s="302"/>
      <c r="V230" s="302"/>
      <c r="W230" s="303"/>
      <c r="Y230" s="38">
        <v>43</v>
      </c>
      <c r="Z230" s="304"/>
      <c r="AA230" s="301"/>
      <c r="AB230" s="302"/>
      <c r="AC230" s="302"/>
      <c r="AD230" s="303"/>
    </row>
    <row r="231" spans="1:30" ht="13.5" thickBot="1" x14ac:dyDescent="0.25">
      <c r="A231" s="46">
        <v>11</v>
      </c>
      <c r="B231" s="300"/>
      <c r="C231" s="301"/>
      <c r="D231" s="302"/>
      <c r="E231" s="302"/>
      <c r="F231" s="303"/>
      <c r="K231" s="38">
        <v>22</v>
      </c>
      <c r="L231" s="304"/>
      <c r="M231" s="301"/>
      <c r="N231" s="302"/>
      <c r="O231" s="302"/>
      <c r="P231" s="303"/>
      <c r="R231" s="38">
        <v>33</v>
      </c>
      <c r="S231" s="300"/>
      <c r="T231" s="301"/>
      <c r="U231" s="302"/>
      <c r="V231" s="302"/>
      <c r="W231" s="303"/>
      <c r="Y231" s="40"/>
      <c r="Z231" s="41"/>
      <c r="AA231" s="42"/>
      <c r="AB231" s="42"/>
      <c r="AC231" s="47" t="s">
        <v>5</v>
      </c>
      <c r="AD231" s="44">
        <f>SUM(F221:F231)+SUM(P221:P231)+SUM(AD221:AD230)+SUM(W221:W231)</f>
        <v>0</v>
      </c>
    </row>
    <row r="232" spans="1:30" x14ac:dyDescent="0.2">
      <c r="E232" s="48"/>
      <c r="O232" s="48"/>
      <c r="R232" s="29"/>
      <c r="V232" s="48"/>
      <c r="AC232" s="48"/>
    </row>
    <row r="233" spans="1:30" x14ac:dyDescent="0.2">
      <c r="E233" s="48"/>
      <c r="O233" s="48"/>
      <c r="R233" s="29"/>
      <c r="V233" s="48"/>
      <c r="AC233" s="48"/>
    </row>
    <row r="234" spans="1:30" x14ac:dyDescent="0.2">
      <c r="E234" s="48"/>
      <c r="O234" s="48"/>
      <c r="R234" s="29"/>
      <c r="V234" s="48"/>
      <c r="AC234" s="48"/>
    </row>
    <row r="235" spans="1:30" x14ac:dyDescent="0.2">
      <c r="E235" s="48"/>
      <c r="O235" s="48"/>
      <c r="R235" s="29"/>
      <c r="V235" s="48"/>
      <c r="AC235" s="48"/>
    </row>
    <row r="236" spans="1:30" x14ac:dyDescent="0.2">
      <c r="E236" s="48"/>
      <c r="O236" s="48"/>
      <c r="R236" s="29"/>
      <c r="V236" s="48"/>
      <c r="AC236" s="48"/>
    </row>
    <row r="237" spans="1:30" x14ac:dyDescent="0.2">
      <c r="E237" s="48"/>
      <c r="O237" s="48"/>
      <c r="R237" s="29"/>
      <c r="V237" s="48"/>
      <c r="AC237" s="48"/>
    </row>
    <row r="238" spans="1:30" ht="13.5" thickBot="1" x14ac:dyDescent="0.25">
      <c r="E238" s="48"/>
      <c r="O238" s="48"/>
      <c r="R238" s="29"/>
      <c r="V238" s="48"/>
      <c r="AC238" s="48"/>
    </row>
    <row r="239" spans="1:30" ht="16.5" customHeight="1" x14ac:dyDescent="0.2">
      <c r="A239" s="33">
        <v>9</v>
      </c>
      <c r="B239" s="474" t="str">
        <f>+" אסמכתא " &amp; B11 &amp;"         חזרה לטבלה "</f>
        <v xml:space="preserve"> אסמכתא          חזרה לטבלה </v>
      </c>
      <c r="C239" s="471" t="s">
        <v>40</v>
      </c>
      <c r="D239" s="471" t="s">
        <v>182</v>
      </c>
      <c r="E239" s="471" t="s">
        <v>41</v>
      </c>
      <c r="F239" s="471" t="s">
        <v>21</v>
      </c>
      <c r="K239" s="33">
        <v>9</v>
      </c>
      <c r="L239" s="474" t="str">
        <f>+" אסמכתא " &amp; B11 &amp;"         חזרה לטבלה "</f>
        <v xml:space="preserve"> אסמכתא          חזרה לטבלה </v>
      </c>
      <c r="M239" s="471" t="s">
        <v>40</v>
      </c>
      <c r="N239" s="471" t="s">
        <v>182</v>
      </c>
      <c r="O239" s="471" t="s">
        <v>41</v>
      </c>
      <c r="P239" s="471" t="s">
        <v>21</v>
      </c>
      <c r="R239" s="33">
        <v>9</v>
      </c>
      <c r="S239" s="316"/>
      <c r="T239" s="471" t="s">
        <v>40</v>
      </c>
      <c r="U239" s="471" t="s">
        <v>182</v>
      </c>
      <c r="V239" s="471" t="s">
        <v>41</v>
      </c>
      <c r="W239" s="471" t="s">
        <v>21</v>
      </c>
      <c r="Y239" s="33">
        <v>9</v>
      </c>
      <c r="Z239" s="316"/>
      <c r="AA239" s="471" t="s">
        <v>40</v>
      </c>
      <c r="AB239" s="471" t="s">
        <v>182</v>
      </c>
      <c r="AC239" s="471" t="s">
        <v>41</v>
      </c>
      <c r="AD239" s="471" t="s">
        <v>21</v>
      </c>
    </row>
    <row r="240" spans="1:30" ht="25.5" customHeight="1" x14ac:dyDescent="0.2">
      <c r="A240" s="35" t="s">
        <v>9</v>
      </c>
      <c r="B240" s="475"/>
      <c r="C240" s="473"/>
      <c r="D240" s="472"/>
      <c r="E240" s="473"/>
      <c r="F240" s="472"/>
      <c r="K240" s="35" t="s">
        <v>27</v>
      </c>
      <c r="L240" s="475"/>
      <c r="M240" s="473"/>
      <c r="N240" s="472"/>
      <c r="O240" s="473"/>
      <c r="P240" s="472"/>
      <c r="R240" s="35" t="s">
        <v>27</v>
      </c>
      <c r="S240" s="317" t="str">
        <f>+" אסמכתא " &amp; B11 &amp;"         חזרה לטבלה "</f>
        <v xml:space="preserve"> אסמכתא          חזרה לטבלה </v>
      </c>
      <c r="T240" s="473"/>
      <c r="U240" s="472"/>
      <c r="V240" s="473"/>
      <c r="W240" s="472"/>
      <c r="Y240" s="35" t="s">
        <v>27</v>
      </c>
      <c r="Z240" s="317" t="str">
        <f>+" אסמכתא " &amp; B11 &amp;"         חזרה לטבלה "</f>
        <v xml:space="preserve"> אסמכתא          חזרה לטבלה </v>
      </c>
      <c r="AA240" s="473"/>
      <c r="AB240" s="472"/>
      <c r="AC240" s="473"/>
      <c r="AD240" s="472"/>
    </row>
    <row r="241" spans="1:30" x14ac:dyDescent="0.2">
      <c r="A241" s="38">
        <v>1</v>
      </c>
      <c r="B241" s="300"/>
      <c r="C241" s="301"/>
      <c r="D241" s="302"/>
      <c r="E241" s="302"/>
      <c r="F241" s="303"/>
      <c r="K241" s="38">
        <v>12</v>
      </c>
      <c r="L241" s="304"/>
      <c r="M241" s="301"/>
      <c r="N241" s="302"/>
      <c r="O241" s="302"/>
      <c r="P241" s="303"/>
      <c r="R241" s="38">
        <v>23</v>
      </c>
      <c r="S241" s="300"/>
      <c r="T241" s="301"/>
      <c r="U241" s="302"/>
      <c r="V241" s="302"/>
      <c r="W241" s="303"/>
      <c r="Y241" s="38">
        <v>34</v>
      </c>
      <c r="Z241" s="304"/>
      <c r="AA241" s="301"/>
      <c r="AB241" s="302"/>
      <c r="AC241" s="302"/>
      <c r="AD241" s="303"/>
    </row>
    <row r="242" spans="1:30" x14ac:dyDescent="0.2">
      <c r="A242" s="38">
        <v>2</v>
      </c>
      <c r="B242" s="300"/>
      <c r="C242" s="301"/>
      <c r="D242" s="302"/>
      <c r="E242" s="302"/>
      <c r="F242" s="303"/>
      <c r="K242" s="38">
        <v>13</v>
      </c>
      <c r="L242" s="304"/>
      <c r="M242" s="301"/>
      <c r="N242" s="302"/>
      <c r="O242" s="302"/>
      <c r="P242" s="303"/>
      <c r="R242" s="38">
        <v>24</v>
      </c>
      <c r="S242" s="300"/>
      <c r="T242" s="301"/>
      <c r="U242" s="302"/>
      <c r="V242" s="302"/>
      <c r="W242" s="303"/>
      <c r="Y242" s="38">
        <v>35</v>
      </c>
      <c r="Z242" s="304"/>
      <c r="AA242" s="301"/>
      <c r="AB242" s="302"/>
      <c r="AC242" s="302"/>
      <c r="AD242" s="303"/>
    </row>
    <row r="243" spans="1:30" x14ac:dyDescent="0.2">
      <c r="A243" s="38">
        <v>3</v>
      </c>
      <c r="B243" s="300"/>
      <c r="C243" s="301"/>
      <c r="D243" s="302"/>
      <c r="E243" s="302"/>
      <c r="F243" s="303"/>
      <c r="K243" s="38">
        <v>14</v>
      </c>
      <c r="L243" s="304"/>
      <c r="M243" s="301"/>
      <c r="N243" s="302"/>
      <c r="O243" s="302"/>
      <c r="P243" s="303"/>
      <c r="R243" s="38">
        <v>25</v>
      </c>
      <c r="S243" s="300"/>
      <c r="T243" s="301"/>
      <c r="U243" s="302"/>
      <c r="V243" s="302"/>
      <c r="W243" s="303"/>
      <c r="Y243" s="38">
        <v>36</v>
      </c>
      <c r="Z243" s="304"/>
      <c r="AA243" s="301"/>
      <c r="AB243" s="302"/>
      <c r="AC243" s="302"/>
      <c r="AD243" s="303"/>
    </row>
    <row r="244" spans="1:30" x14ac:dyDescent="0.2">
      <c r="A244" s="38">
        <v>4</v>
      </c>
      <c r="B244" s="300"/>
      <c r="C244" s="301"/>
      <c r="D244" s="302"/>
      <c r="E244" s="302"/>
      <c r="F244" s="303"/>
      <c r="K244" s="38">
        <v>15</v>
      </c>
      <c r="L244" s="304"/>
      <c r="M244" s="301"/>
      <c r="N244" s="302"/>
      <c r="O244" s="302"/>
      <c r="P244" s="303"/>
      <c r="R244" s="38">
        <v>26</v>
      </c>
      <c r="S244" s="300"/>
      <c r="T244" s="301"/>
      <c r="U244" s="302"/>
      <c r="V244" s="302"/>
      <c r="W244" s="303"/>
      <c r="Y244" s="38">
        <v>37</v>
      </c>
      <c r="Z244" s="304"/>
      <c r="AA244" s="301"/>
      <c r="AB244" s="302"/>
      <c r="AC244" s="302"/>
      <c r="AD244" s="303"/>
    </row>
    <row r="245" spans="1:30" x14ac:dyDescent="0.2">
      <c r="A245" s="38">
        <v>5</v>
      </c>
      <c r="B245" s="300"/>
      <c r="C245" s="301"/>
      <c r="D245" s="302"/>
      <c r="E245" s="302"/>
      <c r="F245" s="303"/>
      <c r="K245" s="38">
        <v>16</v>
      </c>
      <c r="L245" s="304"/>
      <c r="M245" s="301"/>
      <c r="N245" s="302"/>
      <c r="O245" s="302"/>
      <c r="P245" s="303"/>
      <c r="R245" s="38">
        <v>27</v>
      </c>
      <c r="S245" s="300"/>
      <c r="T245" s="301"/>
      <c r="U245" s="302"/>
      <c r="V245" s="302"/>
      <c r="W245" s="303"/>
      <c r="Y245" s="38">
        <v>38</v>
      </c>
      <c r="Z245" s="304"/>
      <c r="AA245" s="301"/>
      <c r="AB245" s="302"/>
      <c r="AC245" s="302"/>
      <c r="AD245" s="303"/>
    </row>
    <row r="246" spans="1:30" x14ac:dyDescent="0.2">
      <c r="A246" s="38">
        <v>6</v>
      </c>
      <c r="B246" s="300"/>
      <c r="C246" s="301"/>
      <c r="D246" s="302"/>
      <c r="E246" s="302"/>
      <c r="F246" s="303"/>
      <c r="K246" s="38">
        <v>17</v>
      </c>
      <c r="L246" s="304"/>
      <c r="M246" s="301"/>
      <c r="N246" s="302"/>
      <c r="O246" s="302"/>
      <c r="P246" s="303"/>
      <c r="R246" s="38">
        <v>28</v>
      </c>
      <c r="S246" s="300"/>
      <c r="T246" s="301"/>
      <c r="U246" s="302"/>
      <c r="V246" s="302"/>
      <c r="W246" s="303"/>
      <c r="Y246" s="38">
        <v>39</v>
      </c>
      <c r="Z246" s="304"/>
      <c r="AA246" s="301"/>
      <c r="AB246" s="302"/>
      <c r="AC246" s="302"/>
      <c r="AD246" s="303"/>
    </row>
    <row r="247" spans="1:30" x14ac:dyDescent="0.2">
      <c r="A247" s="38">
        <v>7</v>
      </c>
      <c r="B247" s="300"/>
      <c r="C247" s="301"/>
      <c r="D247" s="302"/>
      <c r="E247" s="302"/>
      <c r="F247" s="303"/>
      <c r="K247" s="38">
        <v>18</v>
      </c>
      <c r="L247" s="304"/>
      <c r="M247" s="301"/>
      <c r="N247" s="302"/>
      <c r="O247" s="302"/>
      <c r="P247" s="303"/>
      <c r="R247" s="38">
        <v>29</v>
      </c>
      <c r="S247" s="300"/>
      <c r="T247" s="301"/>
      <c r="U247" s="302"/>
      <c r="V247" s="302"/>
      <c r="W247" s="303"/>
      <c r="Y247" s="38">
        <v>40</v>
      </c>
      <c r="Z247" s="304"/>
      <c r="AA247" s="301"/>
      <c r="AB247" s="302"/>
      <c r="AC247" s="302"/>
      <c r="AD247" s="303"/>
    </row>
    <row r="248" spans="1:30" x14ac:dyDescent="0.2">
      <c r="A248" s="38">
        <v>8</v>
      </c>
      <c r="B248" s="300"/>
      <c r="C248" s="301"/>
      <c r="D248" s="302"/>
      <c r="E248" s="302"/>
      <c r="F248" s="303"/>
      <c r="K248" s="38">
        <v>19</v>
      </c>
      <c r="L248" s="304"/>
      <c r="M248" s="301"/>
      <c r="N248" s="302"/>
      <c r="O248" s="302"/>
      <c r="P248" s="303"/>
      <c r="R248" s="38">
        <v>30</v>
      </c>
      <c r="S248" s="300"/>
      <c r="T248" s="301"/>
      <c r="U248" s="302"/>
      <c r="V248" s="302"/>
      <c r="W248" s="303"/>
      <c r="Y248" s="38">
        <v>41</v>
      </c>
      <c r="Z248" s="304"/>
      <c r="AA248" s="301"/>
      <c r="AB248" s="302"/>
      <c r="AC248" s="302"/>
      <c r="AD248" s="303"/>
    </row>
    <row r="249" spans="1:30" x14ac:dyDescent="0.2">
      <c r="A249" s="38">
        <v>9</v>
      </c>
      <c r="B249" s="300"/>
      <c r="C249" s="301"/>
      <c r="D249" s="302"/>
      <c r="E249" s="302"/>
      <c r="F249" s="303"/>
      <c r="K249" s="38">
        <v>20</v>
      </c>
      <c r="L249" s="304"/>
      <c r="M249" s="301"/>
      <c r="N249" s="302"/>
      <c r="O249" s="302"/>
      <c r="P249" s="303"/>
      <c r="R249" s="38">
        <v>31</v>
      </c>
      <c r="S249" s="300"/>
      <c r="T249" s="301"/>
      <c r="U249" s="302"/>
      <c r="V249" s="302"/>
      <c r="W249" s="303"/>
      <c r="Y249" s="38">
        <v>42</v>
      </c>
      <c r="Z249" s="304"/>
      <c r="AA249" s="301"/>
      <c r="AB249" s="302"/>
      <c r="AC249" s="302"/>
      <c r="AD249" s="303"/>
    </row>
    <row r="250" spans="1:30" x14ac:dyDescent="0.2">
      <c r="A250" s="38">
        <v>10</v>
      </c>
      <c r="B250" s="300"/>
      <c r="C250" s="301"/>
      <c r="D250" s="302"/>
      <c r="E250" s="302"/>
      <c r="F250" s="303"/>
      <c r="K250" s="38">
        <v>21</v>
      </c>
      <c r="L250" s="304"/>
      <c r="M250" s="301"/>
      <c r="N250" s="302"/>
      <c r="O250" s="302"/>
      <c r="P250" s="303"/>
      <c r="R250" s="38">
        <v>32</v>
      </c>
      <c r="S250" s="300"/>
      <c r="T250" s="301"/>
      <c r="U250" s="302"/>
      <c r="V250" s="302"/>
      <c r="W250" s="303"/>
      <c r="Y250" s="38">
        <v>43</v>
      </c>
      <c r="Z250" s="304"/>
      <c r="AA250" s="301"/>
      <c r="AB250" s="302"/>
      <c r="AC250" s="302"/>
      <c r="AD250" s="303"/>
    </row>
    <row r="251" spans="1:30" ht="13.5" thickBot="1" x14ac:dyDescent="0.25">
      <c r="A251" s="46">
        <v>11</v>
      </c>
      <c r="B251" s="300"/>
      <c r="C251" s="301"/>
      <c r="D251" s="302"/>
      <c r="E251" s="302"/>
      <c r="F251" s="303"/>
      <c r="K251" s="38">
        <v>22</v>
      </c>
      <c r="L251" s="304"/>
      <c r="M251" s="301"/>
      <c r="N251" s="302"/>
      <c r="O251" s="302"/>
      <c r="P251" s="303"/>
      <c r="R251" s="38">
        <v>33</v>
      </c>
      <c r="S251" s="300"/>
      <c r="T251" s="301"/>
      <c r="U251" s="302"/>
      <c r="V251" s="302"/>
      <c r="W251" s="303"/>
      <c r="Y251" s="40"/>
      <c r="Z251" s="41"/>
      <c r="AA251" s="42"/>
      <c r="AB251" s="42"/>
      <c r="AC251" s="47" t="s">
        <v>5</v>
      </c>
      <c r="AD251" s="44">
        <f>SUM(F241:F251)+SUM(P241:P251)+SUM(AD241:AD250)+SUM(W241:W251)</f>
        <v>0</v>
      </c>
    </row>
    <row r="252" spans="1:30" x14ac:dyDescent="0.2">
      <c r="E252" s="48"/>
      <c r="O252" s="48"/>
      <c r="R252" s="29"/>
      <c r="V252" s="48"/>
      <c r="AC252" s="48"/>
    </row>
    <row r="253" spans="1:30" x14ac:dyDescent="0.2">
      <c r="E253" s="48"/>
      <c r="O253" s="48"/>
      <c r="R253" s="29"/>
      <c r="V253" s="48"/>
      <c r="AC253" s="48"/>
    </row>
    <row r="254" spans="1:30" x14ac:dyDescent="0.2">
      <c r="E254" s="48"/>
      <c r="O254" s="48"/>
      <c r="R254" s="29"/>
      <c r="V254" s="48"/>
      <c r="AC254" s="48"/>
    </row>
    <row r="255" spans="1:30" x14ac:dyDescent="0.2">
      <c r="E255" s="48"/>
      <c r="O255" s="48"/>
      <c r="R255" s="29"/>
      <c r="V255" s="48"/>
      <c r="AC255" s="48"/>
    </row>
    <row r="256" spans="1:30" x14ac:dyDescent="0.2">
      <c r="E256" s="48"/>
      <c r="O256" s="48"/>
      <c r="R256" s="29"/>
      <c r="V256" s="48"/>
      <c r="AC256" s="48"/>
    </row>
    <row r="257" spans="1:30" x14ac:dyDescent="0.2">
      <c r="E257" s="48"/>
      <c r="O257" s="48"/>
      <c r="R257" s="29"/>
      <c r="V257" s="48"/>
      <c r="AC257" s="48"/>
    </row>
    <row r="258" spans="1:30" ht="13.5" thickBot="1" x14ac:dyDescent="0.25">
      <c r="E258" s="48"/>
      <c r="O258" s="48"/>
      <c r="R258" s="29"/>
      <c r="V258" s="48"/>
      <c r="AC258" s="48"/>
    </row>
    <row r="259" spans="1:30" ht="16.5" customHeight="1" x14ac:dyDescent="0.2">
      <c r="A259" s="33">
        <v>10</v>
      </c>
      <c r="B259" s="474" t="str">
        <f>+" אסמכתא " &amp; B12&amp;"         חזרה לטבלה "</f>
        <v xml:space="preserve"> אסמכתא          חזרה לטבלה </v>
      </c>
      <c r="C259" s="471" t="s">
        <v>40</v>
      </c>
      <c r="D259" s="471" t="s">
        <v>182</v>
      </c>
      <c r="E259" s="471" t="s">
        <v>41</v>
      </c>
      <c r="F259" s="471" t="s">
        <v>21</v>
      </c>
      <c r="K259" s="33">
        <v>10</v>
      </c>
      <c r="L259" s="474" t="str">
        <f>+" אסמכתא " &amp; B12 &amp;"         חזרה לטבלה "</f>
        <v xml:space="preserve"> אסמכתא          חזרה לטבלה </v>
      </c>
      <c r="M259" s="471" t="s">
        <v>40</v>
      </c>
      <c r="N259" s="471" t="s">
        <v>182</v>
      </c>
      <c r="O259" s="471" t="s">
        <v>41</v>
      </c>
      <c r="P259" s="471" t="s">
        <v>21</v>
      </c>
      <c r="R259" s="33">
        <v>10</v>
      </c>
      <c r="S259" s="316"/>
      <c r="T259" s="471" t="s">
        <v>40</v>
      </c>
      <c r="U259" s="471" t="s">
        <v>182</v>
      </c>
      <c r="V259" s="471" t="s">
        <v>41</v>
      </c>
      <c r="W259" s="471" t="s">
        <v>21</v>
      </c>
      <c r="Y259" s="33">
        <v>10</v>
      </c>
      <c r="Z259" s="316"/>
      <c r="AA259" s="471" t="s">
        <v>40</v>
      </c>
      <c r="AB259" s="471" t="s">
        <v>182</v>
      </c>
      <c r="AC259" s="471" t="s">
        <v>41</v>
      </c>
      <c r="AD259" s="471" t="s">
        <v>21</v>
      </c>
    </row>
    <row r="260" spans="1:30" ht="25.5" customHeight="1" x14ac:dyDescent="0.2">
      <c r="A260" s="35" t="s">
        <v>9</v>
      </c>
      <c r="B260" s="475"/>
      <c r="C260" s="473"/>
      <c r="D260" s="472"/>
      <c r="E260" s="473"/>
      <c r="F260" s="472"/>
      <c r="K260" s="35" t="s">
        <v>27</v>
      </c>
      <c r="L260" s="475"/>
      <c r="M260" s="473"/>
      <c r="N260" s="472"/>
      <c r="O260" s="473"/>
      <c r="P260" s="472"/>
      <c r="R260" s="35" t="s">
        <v>27</v>
      </c>
      <c r="S260" s="317" t="str">
        <f>+" אסמכתא " &amp; B12 &amp;"         חזרה לטבלה "</f>
        <v xml:space="preserve"> אסמכתא          חזרה לטבלה </v>
      </c>
      <c r="T260" s="473"/>
      <c r="U260" s="472"/>
      <c r="V260" s="473"/>
      <c r="W260" s="472"/>
      <c r="Y260" s="35" t="s">
        <v>27</v>
      </c>
      <c r="Z260" s="317" t="str">
        <f>+" אסמכתא " &amp; B12 &amp;"         חזרה לטבלה "</f>
        <v xml:space="preserve"> אסמכתא          חזרה לטבלה </v>
      </c>
      <c r="AA260" s="473"/>
      <c r="AB260" s="472"/>
      <c r="AC260" s="473"/>
      <c r="AD260" s="472"/>
    </row>
    <row r="261" spans="1:30" x14ac:dyDescent="0.2">
      <c r="A261" s="38">
        <v>1</v>
      </c>
      <c r="B261" s="300"/>
      <c r="C261" s="301"/>
      <c r="D261" s="302"/>
      <c r="E261" s="302"/>
      <c r="F261" s="303"/>
      <c r="K261" s="38">
        <v>12</v>
      </c>
      <c r="L261" s="304"/>
      <c r="M261" s="301"/>
      <c r="N261" s="302"/>
      <c r="O261" s="302"/>
      <c r="P261" s="303"/>
      <c r="R261" s="38">
        <v>23</v>
      </c>
      <c r="S261" s="300"/>
      <c r="T261" s="301"/>
      <c r="U261" s="302"/>
      <c r="V261" s="302"/>
      <c r="W261" s="303"/>
      <c r="Y261" s="38">
        <v>34</v>
      </c>
      <c r="Z261" s="304"/>
      <c r="AA261" s="301"/>
      <c r="AB261" s="302"/>
      <c r="AC261" s="302"/>
      <c r="AD261" s="303"/>
    </row>
    <row r="262" spans="1:30" x14ac:dyDescent="0.2">
      <c r="A262" s="38">
        <v>2</v>
      </c>
      <c r="B262" s="300"/>
      <c r="C262" s="301"/>
      <c r="D262" s="302"/>
      <c r="E262" s="302"/>
      <c r="F262" s="303"/>
      <c r="K262" s="38">
        <v>13</v>
      </c>
      <c r="L262" s="304"/>
      <c r="M262" s="301"/>
      <c r="N262" s="302"/>
      <c r="O262" s="302"/>
      <c r="P262" s="303"/>
      <c r="R262" s="38">
        <v>24</v>
      </c>
      <c r="S262" s="300"/>
      <c r="T262" s="301"/>
      <c r="U262" s="302"/>
      <c r="V262" s="302"/>
      <c r="W262" s="303"/>
      <c r="Y262" s="38">
        <v>35</v>
      </c>
      <c r="Z262" s="304"/>
      <c r="AA262" s="301"/>
      <c r="AB262" s="302"/>
      <c r="AC262" s="302"/>
      <c r="AD262" s="303"/>
    </row>
    <row r="263" spans="1:30" x14ac:dyDescent="0.2">
      <c r="A263" s="38">
        <v>3</v>
      </c>
      <c r="B263" s="300"/>
      <c r="C263" s="301"/>
      <c r="D263" s="302"/>
      <c r="E263" s="302"/>
      <c r="F263" s="303"/>
      <c r="K263" s="38">
        <v>14</v>
      </c>
      <c r="L263" s="304"/>
      <c r="M263" s="301"/>
      <c r="N263" s="302"/>
      <c r="O263" s="302"/>
      <c r="P263" s="303"/>
      <c r="R263" s="38">
        <v>25</v>
      </c>
      <c r="S263" s="300"/>
      <c r="T263" s="301"/>
      <c r="U263" s="302"/>
      <c r="V263" s="302"/>
      <c r="W263" s="303"/>
      <c r="Y263" s="38">
        <v>36</v>
      </c>
      <c r="Z263" s="304"/>
      <c r="AA263" s="301"/>
      <c r="AB263" s="302"/>
      <c r="AC263" s="302"/>
      <c r="AD263" s="303"/>
    </row>
    <row r="264" spans="1:30" x14ac:dyDescent="0.2">
      <c r="A264" s="38">
        <v>4</v>
      </c>
      <c r="B264" s="300"/>
      <c r="C264" s="301"/>
      <c r="D264" s="302"/>
      <c r="E264" s="302"/>
      <c r="F264" s="303"/>
      <c r="K264" s="38">
        <v>15</v>
      </c>
      <c r="L264" s="304"/>
      <c r="M264" s="301"/>
      <c r="N264" s="302"/>
      <c r="O264" s="302"/>
      <c r="P264" s="303"/>
      <c r="R264" s="38">
        <v>26</v>
      </c>
      <c r="S264" s="300"/>
      <c r="T264" s="301"/>
      <c r="U264" s="302"/>
      <c r="V264" s="302"/>
      <c r="W264" s="303"/>
      <c r="Y264" s="38">
        <v>37</v>
      </c>
      <c r="Z264" s="304"/>
      <c r="AA264" s="301"/>
      <c r="AB264" s="302"/>
      <c r="AC264" s="302"/>
      <c r="AD264" s="303"/>
    </row>
    <row r="265" spans="1:30" x14ac:dyDescent="0.2">
      <c r="A265" s="38">
        <v>5</v>
      </c>
      <c r="B265" s="300"/>
      <c r="C265" s="301"/>
      <c r="D265" s="302"/>
      <c r="E265" s="302"/>
      <c r="F265" s="303"/>
      <c r="K265" s="38">
        <v>16</v>
      </c>
      <c r="L265" s="304"/>
      <c r="M265" s="301"/>
      <c r="N265" s="302"/>
      <c r="O265" s="302"/>
      <c r="P265" s="303"/>
      <c r="R265" s="38">
        <v>27</v>
      </c>
      <c r="S265" s="300"/>
      <c r="T265" s="301"/>
      <c r="U265" s="302"/>
      <c r="V265" s="302"/>
      <c r="W265" s="303"/>
      <c r="Y265" s="38">
        <v>38</v>
      </c>
      <c r="Z265" s="304"/>
      <c r="AA265" s="301"/>
      <c r="AB265" s="302"/>
      <c r="AC265" s="302"/>
      <c r="AD265" s="303"/>
    </row>
    <row r="266" spans="1:30" x14ac:dyDescent="0.2">
      <c r="A266" s="38">
        <v>6</v>
      </c>
      <c r="B266" s="300"/>
      <c r="C266" s="301"/>
      <c r="D266" s="302"/>
      <c r="E266" s="302"/>
      <c r="F266" s="303"/>
      <c r="K266" s="38">
        <v>17</v>
      </c>
      <c r="L266" s="304"/>
      <c r="M266" s="301"/>
      <c r="N266" s="302"/>
      <c r="O266" s="302"/>
      <c r="P266" s="303"/>
      <c r="R266" s="38">
        <v>28</v>
      </c>
      <c r="S266" s="300"/>
      <c r="T266" s="301"/>
      <c r="U266" s="302"/>
      <c r="V266" s="302"/>
      <c r="W266" s="303"/>
      <c r="Y266" s="38">
        <v>39</v>
      </c>
      <c r="Z266" s="304"/>
      <c r="AA266" s="301"/>
      <c r="AB266" s="302"/>
      <c r="AC266" s="302"/>
      <c r="AD266" s="303"/>
    </row>
    <row r="267" spans="1:30" x14ac:dyDescent="0.2">
      <c r="A267" s="38">
        <v>7</v>
      </c>
      <c r="B267" s="300"/>
      <c r="C267" s="301"/>
      <c r="D267" s="302"/>
      <c r="E267" s="302"/>
      <c r="F267" s="303"/>
      <c r="K267" s="38">
        <v>18</v>
      </c>
      <c r="L267" s="304"/>
      <c r="M267" s="301"/>
      <c r="N267" s="302"/>
      <c r="O267" s="302"/>
      <c r="P267" s="303"/>
      <c r="R267" s="38">
        <v>29</v>
      </c>
      <c r="S267" s="300"/>
      <c r="T267" s="301"/>
      <c r="U267" s="302"/>
      <c r="V267" s="302"/>
      <c r="W267" s="303"/>
      <c r="Y267" s="38">
        <v>40</v>
      </c>
      <c r="Z267" s="304"/>
      <c r="AA267" s="301"/>
      <c r="AB267" s="302"/>
      <c r="AC267" s="302"/>
      <c r="AD267" s="303"/>
    </row>
    <row r="268" spans="1:30" x14ac:dyDescent="0.2">
      <c r="A268" s="38">
        <v>8</v>
      </c>
      <c r="B268" s="300"/>
      <c r="C268" s="301"/>
      <c r="D268" s="302"/>
      <c r="E268" s="302"/>
      <c r="F268" s="303"/>
      <c r="K268" s="38">
        <v>19</v>
      </c>
      <c r="L268" s="304"/>
      <c r="M268" s="301"/>
      <c r="N268" s="302"/>
      <c r="O268" s="302"/>
      <c r="P268" s="303"/>
      <c r="R268" s="38">
        <v>30</v>
      </c>
      <c r="S268" s="300"/>
      <c r="T268" s="301"/>
      <c r="U268" s="302"/>
      <c r="V268" s="302"/>
      <c r="W268" s="303"/>
      <c r="Y268" s="38">
        <v>41</v>
      </c>
      <c r="Z268" s="304"/>
      <c r="AA268" s="301"/>
      <c r="AB268" s="302"/>
      <c r="AC268" s="302"/>
      <c r="AD268" s="303"/>
    </row>
    <row r="269" spans="1:30" x14ac:dyDescent="0.2">
      <c r="A269" s="38">
        <v>9</v>
      </c>
      <c r="B269" s="300"/>
      <c r="C269" s="301"/>
      <c r="D269" s="302"/>
      <c r="E269" s="302"/>
      <c r="F269" s="303"/>
      <c r="K269" s="38">
        <v>20</v>
      </c>
      <c r="L269" s="304"/>
      <c r="M269" s="301"/>
      <c r="N269" s="302"/>
      <c r="O269" s="302"/>
      <c r="P269" s="303"/>
      <c r="R269" s="38">
        <v>31</v>
      </c>
      <c r="S269" s="300"/>
      <c r="T269" s="301"/>
      <c r="U269" s="302"/>
      <c r="V269" s="302"/>
      <c r="W269" s="303"/>
      <c r="Y269" s="38">
        <v>42</v>
      </c>
      <c r="Z269" s="304"/>
      <c r="AA269" s="301"/>
      <c r="AB269" s="302"/>
      <c r="AC269" s="302"/>
      <c r="AD269" s="303"/>
    </row>
    <row r="270" spans="1:30" x14ac:dyDescent="0.2">
      <c r="A270" s="38">
        <v>10</v>
      </c>
      <c r="B270" s="300"/>
      <c r="C270" s="301"/>
      <c r="D270" s="302"/>
      <c r="E270" s="302"/>
      <c r="F270" s="303"/>
      <c r="K270" s="38">
        <v>21</v>
      </c>
      <c r="L270" s="304"/>
      <c r="M270" s="301"/>
      <c r="N270" s="302"/>
      <c r="O270" s="302"/>
      <c r="P270" s="303"/>
      <c r="R270" s="38">
        <v>32</v>
      </c>
      <c r="S270" s="300"/>
      <c r="T270" s="301"/>
      <c r="U270" s="302"/>
      <c r="V270" s="302"/>
      <c r="W270" s="303"/>
      <c r="Y270" s="38">
        <v>43</v>
      </c>
      <c r="Z270" s="304"/>
      <c r="AA270" s="301"/>
      <c r="AB270" s="302"/>
      <c r="AC270" s="302"/>
      <c r="AD270" s="303"/>
    </row>
    <row r="271" spans="1:30" ht="13.5" thickBot="1" x14ac:dyDescent="0.25">
      <c r="A271" s="46">
        <v>11</v>
      </c>
      <c r="B271" s="300"/>
      <c r="C271" s="301"/>
      <c r="D271" s="302"/>
      <c r="E271" s="302"/>
      <c r="F271" s="303"/>
      <c r="K271" s="38">
        <v>22</v>
      </c>
      <c r="L271" s="304"/>
      <c r="M271" s="301"/>
      <c r="N271" s="302"/>
      <c r="O271" s="302"/>
      <c r="P271" s="303"/>
      <c r="R271" s="38">
        <v>33</v>
      </c>
      <c r="S271" s="300"/>
      <c r="T271" s="301"/>
      <c r="U271" s="302"/>
      <c r="V271" s="302"/>
      <c r="W271" s="303"/>
      <c r="Y271" s="40"/>
      <c r="Z271" s="41"/>
      <c r="AA271" s="42"/>
      <c r="AB271" s="42"/>
      <c r="AC271" s="47" t="s">
        <v>5</v>
      </c>
      <c r="AD271" s="44">
        <f>SUM(F261:F271)+SUM(P261:P271)+SUM(AD261:AD270)+SUM(W261:W271)</f>
        <v>0</v>
      </c>
    </row>
    <row r="272" spans="1:30" x14ac:dyDescent="0.2">
      <c r="E272" s="48"/>
      <c r="O272" s="48"/>
      <c r="R272" s="29"/>
      <c r="V272" s="48"/>
      <c r="AC272" s="48"/>
    </row>
    <row r="273" spans="1:30" x14ac:dyDescent="0.2">
      <c r="E273" s="48"/>
      <c r="O273" s="48"/>
      <c r="R273" s="29"/>
      <c r="V273" s="48"/>
      <c r="AC273" s="48"/>
    </row>
    <row r="274" spans="1:30" x14ac:dyDescent="0.2">
      <c r="E274" s="48"/>
      <c r="O274" s="48"/>
      <c r="R274" s="29"/>
      <c r="V274" s="48"/>
      <c r="AC274" s="48"/>
    </row>
    <row r="275" spans="1:30" x14ac:dyDescent="0.2">
      <c r="E275" s="48"/>
      <c r="O275" s="48"/>
      <c r="R275" s="29"/>
      <c r="V275" s="48"/>
      <c r="AC275" s="48"/>
    </row>
    <row r="276" spans="1:30" x14ac:dyDescent="0.2">
      <c r="E276" s="48"/>
      <c r="O276" s="48"/>
      <c r="R276" s="29"/>
      <c r="V276" s="48"/>
      <c r="AC276" s="48"/>
    </row>
    <row r="277" spans="1:30" x14ac:dyDescent="0.2">
      <c r="E277" s="48"/>
      <c r="O277" s="48"/>
      <c r="R277" s="29"/>
      <c r="V277" s="48"/>
      <c r="AC277" s="48"/>
    </row>
    <row r="278" spans="1:30" ht="13.5" thickBot="1" x14ac:dyDescent="0.25">
      <c r="E278" s="48"/>
      <c r="O278" s="48"/>
      <c r="R278" s="29"/>
      <c r="V278" s="48"/>
      <c r="AC278" s="48"/>
    </row>
    <row r="279" spans="1:30" ht="16.5" customHeight="1" x14ac:dyDescent="0.2">
      <c r="A279" s="33">
        <v>11</v>
      </c>
      <c r="B279" s="474" t="str">
        <f>+" אסמכתא " &amp; B13 &amp;"         חזרה לטבלה "</f>
        <v xml:space="preserve"> אסמכתא          חזרה לטבלה </v>
      </c>
      <c r="C279" s="471" t="s">
        <v>40</v>
      </c>
      <c r="D279" s="471" t="s">
        <v>182</v>
      </c>
      <c r="E279" s="471" t="s">
        <v>41</v>
      </c>
      <c r="F279" s="471" t="s">
        <v>21</v>
      </c>
      <c r="K279" s="33">
        <v>11</v>
      </c>
      <c r="L279" s="474" t="str">
        <f>+" אסמכתא " &amp; B13 &amp;"         חזרה לטבלה "</f>
        <v xml:space="preserve"> אסמכתא          חזרה לטבלה </v>
      </c>
      <c r="M279" s="471" t="s">
        <v>40</v>
      </c>
      <c r="N279" s="471" t="s">
        <v>182</v>
      </c>
      <c r="O279" s="471" t="s">
        <v>41</v>
      </c>
      <c r="P279" s="471" t="s">
        <v>21</v>
      </c>
      <c r="R279" s="33">
        <v>11</v>
      </c>
      <c r="S279" s="316"/>
      <c r="T279" s="471" t="s">
        <v>40</v>
      </c>
      <c r="U279" s="471" t="s">
        <v>182</v>
      </c>
      <c r="V279" s="471" t="s">
        <v>41</v>
      </c>
      <c r="W279" s="471" t="s">
        <v>21</v>
      </c>
      <c r="Y279" s="33">
        <v>11</v>
      </c>
      <c r="Z279" s="316"/>
      <c r="AA279" s="471" t="s">
        <v>40</v>
      </c>
      <c r="AB279" s="471" t="s">
        <v>182</v>
      </c>
      <c r="AC279" s="471" t="s">
        <v>41</v>
      </c>
      <c r="AD279" s="471" t="s">
        <v>21</v>
      </c>
    </row>
    <row r="280" spans="1:30" ht="25.5" customHeight="1" x14ac:dyDescent="0.2">
      <c r="A280" s="35" t="s">
        <v>9</v>
      </c>
      <c r="B280" s="475"/>
      <c r="C280" s="473"/>
      <c r="D280" s="472"/>
      <c r="E280" s="473"/>
      <c r="F280" s="472"/>
      <c r="K280" s="35" t="s">
        <v>27</v>
      </c>
      <c r="L280" s="475"/>
      <c r="M280" s="473"/>
      <c r="N280" s="472"/>
      <c r="O280" s="473"/>
      <c r="P280" s="472"/>
      <c r="R280" s="35" t="s">
        <v>27</v>
      </c>
      <c r="S280" s="317" t="str">
        <f>+" אסמכתא " &amp; B13 &amp;"         חזרה לטבלה "</f>
        <v xml:space="preserve"> אסמכתא          חזרה לטבלה </v>
      </c>
      <c r="T280" s="473"/>
      <c r="U280" s="472"/>
      <c r="V280" s="473"/>
      <c r="W280" s="472"/>
      <c r="Y280" s="35" t="s">
        <v>27</v>
      </c>
      <c r="Z280" s="317" t="str">
        <f>+" אסמכתא " &amp; B13 &amp;"         חזרה לטבלה "</f>
        <v xml:space="preserve"> אסמכתא          חזרה לטבלה </v>
      </c>
      <c r="AA280" s="473"/>
      <c r="AB280" s="472"/>
      <c r="AC280" s="473"/>
      <c r="AD280" s="472"/>
    </row>
    <row r="281" spans="1:30" x14ac:dyDescent="0.2">
      <c r="A281" s="38">
        <v>1</v>
      </c>
      <c r="B281" s="300"/>
      <c r="C281" s="301"/>
      <c r="D281" s="302"/>
      <c r="E281" s="302"/>
      <c r="F281" s="303"/>
      <c r="K281" s="38">
        <v>12</v>
      </c>
      <c r="L281" s="304"/>
      <c r="M281" s="301"/>
      <c r="N281" s="302"/>
      <c r="O281" s="302"/>
      <c r="P281" s="303"/>
      <c r="R281" s="38">
        <v>23</v>
      </c>
      <c r="S281" s="300"/>
      <c r="T281" s="301"/>
      <c r="U281" s="302"/>
      <c r="V281" s="302"/>
      <c r="W281" s="303"/>
      <c r="Y281" s="38">
        <v>34</v>
      </c>
      <c r="Z281" s="304"/>
      <c r="AA281" s="301"/>
      <c r="AB281" s="302"/>
      <c r="AC281" s="302"/>
      <c r="AD281" s="303"/>
    </row>
    <row r="282" spans="1:30" x14ac:dyDescent="0.2">
      <c r="A282" s="38">
        <v>2</v>
      </c>
      <c r="B282" s="300"/>
      <c r="C282" s="301"/>
      <c r="D282" s="302"/>
      <c r="E282" s="302"/>
      <c r="F282" s="303"/>
      <c r="K282" s="38">
        <v>13</v>
      </c>
      <c r="L282" s="304"/>
      <c r="M282" s="301"/>
      <c r="N282" s="302"/>
      <c r="O282" s="302"/>
      <c r="P282" s="303"/>
      <c r="R282" s="38">
        <v>24</v>
      </c>
      <c r="S282" s="300"/>
      <c r="T282" s="301"/>
      <c r="U282" s="302"/>
      <c r="V282" s="302"/>
      <c r="W282" s="303"/>
      <c r="Y282" s="38">
        <v>35</v>
      </c>
      <c r="Z282" s="304"/>
      <c r="AA282" s="301"/>
      <c r="AB282" s="302"/>
      <c r="AC282" s="302"/>
      <c r="AD282" s="303"/>
    </row>
    <row r="283" spans="1:30" x14ac:dyDescent="0.2">
      <c r="A283" s="38">
        <v>3</v>
      </c>
      <c r="B283" s="300"/>
      <c r="C283" s="301"/>
      <c r="D283" s="302"/>
      <c r="E283" s="302"/>
      <c r="F283" s="303"/>
      <c r="K283" s="38">
        <v>14</v>
      </c>
      <c r="L283" s="304"/>
      <c r="M283" s="301"/>
      <c r="N283" s="302"/>
      <c r="O283" s="302"/>
      <c r="P283" s="303"/>
      <c r="R283" s="38">
        <v>25</v>
      </c>
      <c r="S283" s="300"/>
      <c r="T283" s="301"/>
      <c r="U283" s="302"/>
      <c r="V283" s="302"/>
      <c r="W283" s="303"/>
      <c r="Y283" s="38">
        <v>36</v>
      </c>
      <c r="Z283" s="304"/>
      <c r="AA283" s="301"/>
      <c r="AB283" s="302"/>
      <c r="AC283" s="302"/>
      <c r="AD283" s="303"/>
    </row>
    <row r="284" spans="1:30" x14ac:dyDescent="0.2">
      <c r="A284" s="38">
        <v>4</v>
      </c>
      <c r="B284" s="300"/>
      <c r="C284" s="301"/>
      <c r="D284" s="302"/>
      <c r="E284" s="302"/>
      <c r="F284" s="303"/>
      <c r="K284" s="38">
        <v>15</v>
      </c>
      <c r="L284" s="304"/>
      <c r="M284" s="301"/>
      <c r="N284" s="302"/>
      <c r="O284" s="302"/>
      <c r="P284" s="303"/>
      <c r="R284" s="38">
        <v>26</v>
      </c>
      <c r="S284" s="300"/>
      <c r="T284" s="301"/>
      <c r="U284" s="302"/>
      <c r="V284" s="302"/>
      <c r="W284" s="303"/>
      <c r="Y284" s="38">
        <v>37</v>
      </c>
      <c r="Z284" s="304"/>
      <c r="AA284" s="301"/>
      <c r="AB284" s="302"/>
      <c r="AC284" s="302"/>
      <c r="AD284" s="303"/>
    </row>
    <row r="285" spans="1:30" x14ac:dyDescent="0.2">
      <c r="A285" s="38">
        <v>5</v>
      </c>
      <c r="B285" s="300"/>
      <c r="C285" s="301"/>
      <c r="D285" s="302"/>
      <c r="E285" s="302"/>
      <c r="F285" s="303"/>
      <c r="K285" s="38">
        <v>16</v>
      </c>
      <c r="L285" s="304"/>
      <c r="M285" s="301"/>
      <c r="N285" s="302"/>
      <c r="O285" s="302"/>
      <c r="P285" s="303"/>
      <c r="R285" s="38">
        <v>27</v>
      </c>
      <c r="S285" s="300"/>
      <c r="T285" s="301"/>
      <c r="U285" s="302"/>
      <c r="V285" s="302"/>
      <c r="W285" s="303"/>
      <c r="Y285" s="38">
        <v>38</v>
      </c>
      <c r="Z285" s="304"/>
      <c r="AA285" s="301"/>
      <c r="AB285" s="302"/>
      <c r="AC285" s="302"/>
      <c r="AD285" s="303"/>
    </row>
    <row r="286" spans="1:30" x14ac:dyDescent="0.2">
      <c r="A286" s="38">
        <v>6</v>
      </c>
      <c r="B286" s="300"/>
      <c r="C286" s="301"/>
      <c r="D286" s="302"/>
      <c r="E286" s="302"/>
      <c r="F286" s="303"/>
      <c r="K286" s="38">
        <v>17</v>
      </c>
      <c r="L286" s="304"/>
      <c r="M286" s="301"/>
      <c r="N286" s="302"/>
      <c r="O286" s="302"/>
      <c r="P286" s="303"/>
      <c r="R286" s="38">
        <v>28</v>
      </c>
      <c r="S286" s="300"/>
      <c r="T286" s="301"/>
      <c r="U286" s="302"/>
      <c r="V286" s="302"/>
      <c r="W286" s="303"/>
      <c r="Y286" s="38">
        <v>39</v>
      </c>
      <c r="Z286" s="304"/>
      <c r="AA286" s="301"/>
      <c r="AB286" s="302"/>
      <c r="AC286" s="302"/>
      <c r="AD286" s="303"/>
    </row>
    <row r="287" spans="1:30" x14ac:dyDescent="0.2">
      <c r="A287" s="38">
        <v>7</v>
      </c>
      <c r="B287" s="300"/>
      <c r="C287" s="301"/>
      <c r="D287" s="302"/>
      <c r="E287" s="302"/>
      <c r="F287" s="303"/>
      <c r="K287" s="38">
        <v>18</v>
      </c>
      <c r="L287" s="304"/>
      <c r="M287" s="301"/>
      <c r="N287" s="302"/>
      <c r="O287" s="302"/>
      <c r="P287" s="303"/>
      <c r="R287" s="38">
        <v>29</v>
      </c>
      <c r="S287" s="300"/>
      <c r="T287" s="301"/>
      <c r="U287" s="302"/>
      <c r="V287" s="302"/>
      <c r="W287" s="303"/>
      <c r="Y287" s="38">
        <v>40</v>
      </c>
      <c r="Z287" s="304"/>
      <c r="AA287" s="301"/>
      <c r="AB287" s="302"/>
      <c r="AC287" s="302"/>
      <c r="AD287" s="303"/>
    </row>
    <row r="288" spans="1:30" x14ac:dyDescent="0.2">
      <c r="A288" s="38">
        <v>8</v>
      </c>
      <c r="B288" s="300"/>
      <c r="C288" s="301"/>
      <c r="D288" s="302"/>
      <c r="E288" s="302"/>
      <c r="F288" s="303"/>
      <c r="K288" s="38">
        <v>19</v>
      </c>
      <c r="L288" s="304"/>
      <c r="M288" s="301"/>
      <c r="N288" s="302"/>
      <c r="O288" s="302"/>
      <c r="P288" s="303"/>
      <c r="R288" s="38">
        <v>30</v>
      </c>
      <c r="S288" s="300"/>
      <c r="T288" s="301"/>
      <c r="U288" s="302"/>
      <c r="V288" s="302"/>
      <c r="W288" s="303"/>
      <c r="Y288" s="38">
        <v>41</v>
      </c>
      <c r="Z288" s="304"/>
      <c r="AA288" s="301"/>
      <c r="AB288" s="302"/>
      <c r="AC288" s="302"/>
      <c r="AD288" s="303"/>
    </row>
    <row r="289" spans="1:30" x14ac:dyDescent="0.2">
      <c r="A289" s="38">
        <v>9</v>
      </c>
      <c r="B289" s="300"/>
      <c r="C289" s="301"/>
      <c r="D289" s="302"/>
      <c r="E289" s="302"/>
      <c r="F289" s="303"/>
      <c r="K289" s="38">
        <v>20</v>
      </c>
      <c r="L289" s="304"/>
      <c r="M289" s="301"/>
      <c r="N289" s="302"/>
      <c r="O289" s="302"/>
      <c r="P289" s="303"/>
      <c r="R289" s="38">
        <v>31</v>
      </c>
      <c r="S289" s="300"/>
      <c r="T289" s="301"/>
      <c r="U289" s="302"/>
      <c r="V289" s="302"/>
      <c r="W289" s="303"/>
      <c r="Y289" s="38">
        <v>42</v>
      </c>
      <c r="Z289" s="304"/>
      <c r="AA289" s="301"/>
      <c r="AB289" s="302"/>
      <c r="AC289" s="302"/>
      <c r="AD289" s="303"/>
    </row>
    <row r="290" spans="1:30" x14ac:dyDescent="0.2">
      <c r="A290" s="38">
        <v>10</v>
      </c>
      <c r="B290" s="300"/>
      <c r="C290" s="301"/>
      <c r="D290" s="302"/>
      <c r="E290" s="302"/>
      <c r="F290" s="303"/>
      <c r="K290" s="38">
        <v>21</v>
      </c>
      <c r="L290" s="304"/>
      <c r="M290" s="301"/>
      <c r="N290" s="302"/>
      <c r="O290" s="302"/>
      <c r="P290" s="303"/>
      <c r="R290" s="38">
        <v>32</v>
      </c>
      <c r="S290" s="300"/>
      <c r="T290" s="301"/>
      <c r="U290" s="302"/>
      <c r="V290" s="302"/>
      <c r="W290" s="303"/>
      <c r="Y290" s="38">
        <v>43</v>
      </c>
      <c r="Z290" s="304"/>
      <c r="AA290" s="301"/>
      <c r="AB290" s="302"/>
      <c r="AC290" s="302"/>
      <c r="AD290" s="303"/>
    </row>
    <row r="291" spans="1:30" ht="13.5" thickBot="1" x14ac:dyDescent="0.25">
      <c r="A291" s="46">
        <v>11</v>
      </c>
      <c r="B291" s="300"/>
      <c r="C291" s="301"/>
      <c r="D291" s="302"/>
      <c r="E291" s="302"/>
      <c r="F291" s="303"/>
      <c r="K291" s="38">
        <v>22</v>
      </c>
      <c r="L291" s="304"/>
      <c r="M291" s="301"/>
      <c r="N291" s="302"/>
      <c r="O291" s="302"/>
      <c r="P291" s="303"/>
      <c r="R291" s="38">
        <v>33</v>
      </c>
      <c r="S291" s="300"/>
      <c r="T291" s="301"/>
      <c r="U291" s="302"/>
      <c r="V291" s="302"/>
      <c r="W291" s="303"/>
      <c r="Y291" s="40"/>
      <c r="Z291" s="41"/>
      <c r="AA291" s="42"/>
      <c r="AB291" s="42"/>
      <c r="AC291" s="47" t="s">
        <v>5</v>
      </c>
      <c r="AD291" s="44">
        <f>SUM(F281:F291)+SUM(P281:P291)+SUM(AD281:AD290)+SUM(W281:W291)</f>
        <v>0</v>
      </c>
    </row>
    <row r="292" spans="1:30" x14ac:dyDescent="0.2">
      <c r="E292" s="48"/>
      <c r="O292" s="48"/>
      <c r="R292" s="29"/>
      <c r="V292" s="48"/>
      <c r="AC292" s="48"/>
    </row>
    <row r="293" spans="1:30" x14ac:dyDescent="0.2">
      <c r="E293" s="48"/>
      <c r="O293" s="48"/>
      <c r="R293" s="29"/>
      <c r="V293" s="48"/>
      <c r="AC293" s="48"/>
    </row>
    <row r="294" spans="1:30" x14ac:dyDescent="0.2">
      <c r="E294" s="48"/>
      <c r="O294" s="48"/>
      <c r="R294" s="29"/>
      <c r="V294" s="48"/>
      <c r="AC294" s="48"/>
    </row>
    <row r="295" spans="1:30" x14ac:dyDescent="0.2">
      <c r="E295" s="48"/>
      <c r="O295" s="48"/>
      <c r="R295" s="29"/>
      <c r="V295" s="48"/>
      <c r="AC295" s="48"/>
    </row>
    <row r="296" spans="1:30" x14ac:dyDescent="0.2">
      <c r="E296" s="48"/>
      <c r="O296" s="48"/>
      <c r="R296" s="29"/>
      <c r="V296" s="48"/>
      <c r="AC296" s="48"/>
    </row>
    <row r="297" spans="1:30" x14ac:dyDescent="0.2">
      <c r="E297" s="48"/>
      <c r="O297" s="48"/>
      <c r="R297" s="29"/>
      <c r="V297" s="48"/>
      <c r="AC297" s="48"/>
    </row>
    <row r="298" spans="1:30" ht="13.5" thickBot="1" x14ac:dyDescent="0.25">
      <c r="E298" s="48"/>
      <c r="O298" s="48"/>
      <c r="R298" s="29"/>
      <c r="V298" s="48"/>
      <c r="AC298" s="48"/>
    </row>
    <row r="299" spans="1:30" ht="16.5" customHeight="1" x14ac:dyDescent="0.2">
      <c r="A299" s="33">
        <v>12</v>
      </c>
      <c r="B299" s="474" t="str">
        <f>+" אסמכתא " &amp; B14 &amp;"         חזרה לטבלה "</f>
        <v xml:space="preserve"> אסמכתא          חזרה לטבלה </v>
      </c>
      <c r="C299" s="471" t="s">
        <v>40</v>
      </c>
      <c r="D299" s="471" t="s">
        <v>182</v>
      </c>
      <c r="E299" s="471" t="s">
        <v>41</v>
      </c>
      <c r="F299" s="471" t="s">
        <v>21</v>
      </c>
      <c r="K299" s="33">
        <v>12</v>
      </c>
      <c r="L299" s="474" t="str">
        <f>+" אסמכתא " &amp; B14 &amp;"         חזרה לטבלה "</f>
        <v xml:space="preserve"> אסמכתא          חזרה לטבלה </v>
      </c>
      <c r="M299" s="471" t="s">
        <v>40</v>
      </c>
      <c r="N299" s="471" t="s">
        <v>182</v>
      </c>
      <c r="O299" s="471" t="s">
        <v>41</v>
      </c>
      <c r="P299" s="471" t="s">
        <v>21</v>
      </c>
      <c r="R299" s="33">
        <v>12</v>
      </c>
      <c r="S299" s="316"/>
      <c r="T299" s="471" t="s">
        <v>40</v>
      </c>
      <c r="U299" s="471" t="s">
        <v>182</v>
      </c>
      <c r="V299" s="471" t="s">
        <v>41</v>
      </c>
      <c r="W299" s="471" t="s">
        <v>21</v>
      </c>
      <c r="Y299" s="33">
        <v>12</v>
      </c>
      <c r="Z299" s="316"/>
      <c r="AA299" s="471" t="s">
        <v>40</v>
      </c>
      <c r="AB299" s="471" t="s">
        <v>182</v>
      </c>
      <c r="AC299" s="471" t="s">
        <v>41</v>
      </c>
      <c r="AD299" s="471" t="s">
        <v>21</v>
      </c>
    </row>
    <row r="300" spans="1:30" ht="25.5" customHeight="1" x14ac:dyDescent="0.2">
      <c r="A300" s="35" t="s">
        <v>9</v>
      </c>
      <c r="B300" s="475"/>
      <c r="C300" s="473"/>
      <c r="D300" s="472"/>
      <c r="E300" s="473"/>
      <c r="F300" s="472"/>
      <c r="K300" s="35" t="s">
        <v>27</v>
      </c>
      <c r="L300" s="475"/>
      <c r="M300" s="473"/>
      <c r="N300" s="472"/>
      <c r="O300" s="473"/>
      <c r="P300" s="472"/>
      <c r="R300" s="35" t="s">
        <v>27</v>
      </c>
      <c r="S300" s="317" t="str">
        <f>+" אסמכתא " &amp; B14 &amp;"         חזרה לטבלה "</f>
        <v xml:space="preserve"> אסמכתא          חזרה לטבלה </v>
      </c>
      <c r="T300" s="473"/>
      <c r="U300" s="472"/>
      <c r="V300" s="473"/>
      <c r="W300" s="472"/>
      <c r="Y300" s="35" t="s">
        <v>27</v>
      </c>
      <c r="Z300" s="317" t="str">
        <f>+" אסמכתא " &amp; B14 &amp;"         חזרה לטבלה "</f>
        <v xml:space="preserve"> אסמכתא          חזרה לטבלה </v>
      </c>
      <c r="AA300" s="473"/>
      <c r="AB300" s="472"/>
      <c r="AC300" s="473"/>
      <c r="AD300" s="472"/>
    </row>
    <row r="301" spans="1:30" x14ac:dyDescent="0.2">
      <c r="A301" s="38">
        <v>1</v>
      </c>
      <c r="B301" s="300"/>
      <c r="C301" s="301"/>
      <c r="D301" s="302"/>
      <c r="E301" s="302"/>
      <c r="F301" s="303"/>
      <c r="K301" s="38">
        <v>12</v>
      </c>
      <c r="L301" s="304"/>
      <c r="M301" s="301"/>
      <c r="N301" s="302"/>
      <c r="O301" s="302"/>
      <c r="P301" s="303"/>
      <c r="R301" s="38">
        <v>23</v>
      </c>
      <c r="S301" s="300"/>
      <c r="T301" s="301"/>
      <c r="U301" s="302"/>
      <c r="V301" s="302"/>
      <c r="W301" s="303"/>
      <c r="Y301" s="38">
        <v>34</v>
      </c>
      <c r="Z301" s="304"/>
      <c r="AA301" s="301"/>
      <c r="AB301" s="302"/>
      <c r="AC301" s="302"/>
      <c r="AD301" s="303"/>
    </row>
    <row r="302" spans="1:30" x14ac:dyDescent="0.2">
      <c r="A302" s="38">
        <v>2</v>
      </c>
      <c r="B302" s="300"/>
      <c r="C302" s="301"/>
      <c r="D302" s="302"/>
      <c r="E302" s="302"/>
      <c r="F302" s="303"/>
      <c r="K302" s="38">
        <v>13</v>
      </c>
      <c r="L302" s="304"/>
      <c r="M302" s="301"/>
      <c r="N302" s="302"/>
      <c r="O302" s="302"/>
      <c r="P302" s="303"/>
      <c r="R302" s="38">
        <v>24</v>
      </c>
      <c r="S302" s="300"/>
      <c r="T302" s="301"/>
      <c r="U302" s="302"/>
      <c r="V302" s="302"/>
      <c r="W302" s="303"/>
      <c r="Y302" s="38">
        <v>35</v>
      </c>
      <c r="Z302" s="304"/>
      <c r="AA302" s="301"/>
      <c r="AB302" s="302"/>
      <c r="AC302" s="302"/>
      <c r="AD302" s="303"/>
    </row>
    <row r="303" spans="1:30" x14ac:dyDescent="0.2">
      <c r="A303" s="38">
        <v>3</v>
      </c>
      <c r="B303" s="300"/>
      <c r="C303" s="301"/>
      <c r="D303" s="302"/>
      <c r="E303" s="302"/>
      <c r="F303" s="303"/>
      <c r="K303" s="38">
        <v>14</v>
      </c>
      <c r="L303" s="304"/>
      <c r="M303" s="301"/>
      <c r="N303" s="302"/>
      <c r="O303" s="302"/>
      <c r="P303" s="303"/>
      <c r="R303" s="38">
        <v>25</v>
      </c>
      <c r="S303" s="300"/>
      <c r="T303" s="301"/>
      <c r="U303" s="302"/>
      <c r="V303" s="302"/>
      <c r="W303" s="303"/>
      <c r="Y303" s="38">
        <v>36</v>
      </c>
      <c r="Z303" s="304"/>
      <c r="AA303" s="301"/>
      <c r="AB303" s="302"/>
      <c r="AC303" s="302"/>
      <c r="AD303" s="303"/>
    </row>
    <row r="304" spans="1:30" x14ac:dyDescent="0.2">
      <c r="A304" s="38">
        <v>4</v>
      </c>
      <c r="B304" s="300"/>
      <c r="C304" s="301"/>
      <c r="D304" s="302"/>
      <c r="E304" s="302"/>
      <c r="F304" s="303"/>
      <c r="K304" s="38">
        <v>15</v>
      </c>
      <c r="L304" s="304"/>
      <c r="M304" s="301"/>
      <c r="N304" s="302"/>
      <c r="O304" s="302"/>
      <c r="P304" s="303"/>
      <c r="R304" s="38">
        <v>26</v>
      </c>
      <c r="S304" s="300"/>
      <c r="T304" s="301"/>
      <c r="U304" s="302"/>
      <c r="V304" s="302"/>
      <c r="W304" s="303"/>
      <c r="Y304" s="38">
        <v>37</v>
      </c>
      <c r="Z304" s="304"/>
      <c r="AA304" s="301"/>
      <c r="AB304" s="302"/>
      <c r="AC304" s="302"/>
      <c r="AD304" s="303"/>
    </row>
    <row r="305" spans="1:30" x14ac:dyDescent="0.2">
      <c r="A305" s="38">
        <v>5</v>
      </c>
      <c r="B305" s="300"/>
      <c r="C305" s="301"/>
      <c r="D305" s="302"/>
      <c r="E305" s="302"/>
      <c r="F305" s="303"/>
      <c r="K305" s="38">
        <v>16</v>
      </c>
      <c r="L305" s="304"/>
      <c r="M305" s="301"/>
      <c r="N305" s="302"/>
      <c r="O305" s="302"/>
      <c r="P305" s="303"/>
      <c r="R305" s="38">
        <v>27</v>
      </c>
      <c r="S305" s="300"/>
      <c r="T305" s="301"/>
      <c r="U305" s="302"/>
      <c r="V305" s="302"/>
      <c r="W305" s="303"/>
      <c r="Y305" s="38">
        <v>38</v>
      </c>
      <c r="Z305" s="304"/>
      <c r="AA305" s="301"/>
      <c r="AB305" s="302"/>
      <c r="AC305" s="302"/>
      <c r="AD305" s="303"/>
    </row>
    <row r="306" spans="1:30" x14ac:dyDescent="0.2">
      <c r="A306" s="38">
        <v>6</v>
      </c>
      <c r="B306" s="300"/>
      <c r="C306" s="301"/>
      <c r="D306" s="302"/>
      <c r="E306" s="302"/>
      <c r="F306" s="303"/>
      <c r="K306" s="38">
        <v>17</v>
      </c>
      <c r="L306" s="304"/>
      <c r="M306" s="301"/>
      <c r="N306" s="302"/>
      <c r="O306" s="302"/>
      <c r="P306" s="303"/>
      <c r="R306" s="38">
        <v>28</v>
      </c>
      <c r="S306" s="300"/>
      <c r="T306" s="301"/>
      <c r="U306" s="302"/>
      <c r="V306" s="302"/>
      <c r="W306" s="303"/>
      <c r="Y306" s="38">
        <v>39</v>
      </c>
      <c r="Z306" s="304"/>
      <c r="AA306" s="301"/>
      <c r="AB306" s="302"/>
      <c r="AC306" s="302"/>
      <c r="AD306" s="303"/>
    </row>
    <row r="307" spans="1:30" x14ac:dyDescent="0.2">
      <c r="A307" s="38">
        <v>7</v>
      </c>
      <c r="B307" s="300"/>
      <c r="C307" s="301"/>
      <c r="D307" s="302"/>
      <c r="E307" s="302"/>
      <c r="F307" s="303"/>
      <c r="K307" s="38">
        <v>18</v>
      </c>
      <c r="L307" s="304"/>
      <c r="M307" s="301"/>
      <c r="N307" s="302"/>
      <c r="O307" s="302"/>
      <c r="P307" s="303"/>
      <c r="R307" s="38">
        <v>29</v>
      </c>
      <c r="S307" s="300"/>
      <c r="T307" s="301"/>
      <c r="U307" s="302"/>
      <c r="V307" s="302"/>
      <c r="W307" s="303"/>
      <c r="Y307" s="38">
        <v>40</v>
      </c>
      <c r="Z307" s="304"/>
      <c r="AA307" s="301"/>
      <c r="AB307" s="302"/>
      <c r="AC307" s="302"/>
      <c r="AD307" s="303"/>
    </row>
    <row r="308" spans="1:30" x14ac:dyDescent="0.2">
      <c r="A308" s="38">
        <v>8</v>
      </c>
      <c r="B308" s="300"/>
      <c r="C308" s="301"/>
      <c r="D308" s="302"/>
      <c r="E308" s="302"/>
      <c r="F308" s="303"/>
      <c r="K308" s="38">
        <v>19</v>
      </c>
      <c r="L308" s="304"/>
      <c r="M308" s="301"/>
      <c r="N308" s="302"/>
      <c r="O308" s="302"/>
      <c r="P308" s="303"/>
      <c r="R308" s="38">
        <v>30</v>
      </c>
      <c r="S308" s="300"/>
      <c r="T308" s="301"/>
      <c r="U308" s="302"/>
      <c r="V308" s="302"/>
      <c r="W308" s="303"/>
      <c r="Y308" s="38">
        <v>41</v>
      </c>
      <c r="Z308" s="304"/>
      <c r="AA308" s="301"/>
      <c r="AB308" s="302"/>
      <c r="AC308" s="302"/>
      <c r="AD308" s="303"/>
    </row>
    <row r="309" spans="1:30" x14ac:dyDescent="0.2">
      <c r="A309" s="38">
        <v>9</v>
      </c>
      <c r="B309" s="300"/>
      <c r="C309" s="301"/>
      <c r="D309" s="302"/>
      <c r="E309" s="302"/>
      <c r="F309" s="303"/>
      <c r="K309" s="38">
        <v>20</v>
      </c>
      <c r="L309" s="304"/>
      <c r="M309" s="301"/>
      <c r="N309" s="302"/>
      <c r="O309" s="302"/>
      <c r="P309" s="303"/>
      <c r="R309" s="38">
        <v>31</v>
      </c>
      <c r="S309" s="300"/>
      <c r="T309" s="301"/>
      <c r="U309" s="302"/>
      <c r="V309" s="302"/>
      <c r="W309" s="303"/>
      <c r="Y309" s="38">
        <v>42</v>
      </c>
      <c r="Z309" s="304"/>
      <c r="AA309" s="301"/>
      <c r="AB309" s="302"/>
      <c r="AC309" s="302"/>
      <c r="AD309" s="303"/>
    </row>
    <row r="310" spans="1:30" x14ac:dyDescent="0.2">
      <c r="A310" s="38">
        <v>10</v>
      </c>
      <c r="B310" s="300"/>
      <c r="C310" s="301"/>
      <c r="D310" s="302"/>
      <c r="E310" s="302"/>
      <c r="F310" s="303"/>
      <c r="K310" s="38">
        <v>21</v>
      </c>
      <c r="L310" s="304"/>
      <c r="M310" s="301"/>
      <c r="N310" s="302"/>
      <c r="O310" s="302"/>
      <c r="P310" s="303"/>
      <c r="R310" s="38">
        <v>32</v>
      </c>
      <c r="S310" s="300"/>
      <c r="T310" s="301"/>
      <c r="U310" s="302"/>
      <c r="V310" s="302"/>
      <c r="W310" s="303"/>
      <c r="Y310" s="38">
        <v>43</v>
      </c>
      <c r="Z310" s="304"/>
      <c r="AA310" s="301"/>
      <c r="AB310" s="302"/>
      <c r="AC310" s="302"/>
      <c r="AD310" s="303"/>
    </row>
    <row r="311" spans="1:30" ht="13.5" thickBot="1" x14ac:dyDescent="0.25">
      <c r="A311" s="46">
        <v>11</v>
      </c>
      <c r="B311" s="300"/>
      <c r="C311" s="301"/>
      <c r="D311" s="302"/>
      <c r="E311" s="302"/>
      <c r="F311" s="303"/>
      <c r="K311" s="38">
        <v>22</v>
      </c>
      <c r="L311" s="304"/>
      <c r="M311" s="301"/>
      <c r="N311" s="302"/>
      <c r="O311" s="302"/>
      <c r="P311" s="303"/>
      <c r="R311" s="38">
        <v>33</v>
      </c>
      <c r="S311" s="300"/>
      <c r="T311" s="301"/>
      <c r="U311" s="302"/>
      <c r="V311" s="302"/>
      <c r="W311" s="303"/>
      <c r="Y311" s="40"/>
      <c r="Z311" s="41"/>
      <c r="AA311" s="42"/>
      <c r="AB311" s="42"/>
      <c r="AC311" s="47" t="s">
        <v>5</v>
      </c>
      <c r="AD311" s="44">
        <f>SUM(F301:F311)+SUM(P301:P311)+SUM(AD301:AD310)+SUM(W301:W311)</f>
        <v>0</v>
      </c>
    </row>
    <row r="312" spans="1:30" x14ac:dyDescent="0.2">
      <c r="E312" s="48"/>
      <c r="O312" s="48"/>
      <c r="R312" s="29"/>
      <c r="V312" s="48"/>
      <c r="AC312" s="48"/>
    </row>
    <row r="313" spans="1:30" x14ac:dyDescent="0.2">
      <c r="E313" s="48"/>
      <c r="O313" s="48"/>
      <c r="R313" s="29"/>
      <c r="V313" s="48"/>
      <c r="AC313" s="48"/>
    </row>
    <row r="314" spans="1:30" x14ac:dyDescent="0.2">
      <c r="E314" s="48"/>
      <c r="O314" s="48"/>
      <c r="R314" s="29"/>
      <c r="V314" s="48"/>
      <c r="AC314" s="48"/>
    </row>
    <row r="315" spans="1:30" x14ac:dyDescent="0.2">
      <c r="E315" s="48"/>
      <c r="O315" s="48"/>
      <c r="R315" s="29"/>
      <c r="V315" s="48"/>
      <c r="AC315" s="48"/>
    </row>
    <row r="316" spans="1:30" x14ac:dyDescent="0.2">
      <c r="E316" s="48"/>
      <c r="O316" s="48"/>
      <c r="R316" s="29"/>
      <c r="V316" s="48"/>
      <c r="AC316" s="48"/>
    </row>
    <row r="317" spans="1:30" x14ac:dyDescent="0.2">
      <c r="E317" s="48"/>
      <c r="O317" s="48"/>
      <c r="R317" s="29"/>
      <c r="V317" s="48"/>
      <c r="AC317" s="48"/>
    </row>
    <row r="318" spans="1:30" ht="13.5" thickBot="1" x14ac:dyDescent="0.25">
      <c r="E318" s="48"/>
      <c r="O318" s="48"/>
      <c r="R318" s="29"/>
      <c r="V318" s="48"/>
      <c r="AC318" s="48"/>
    </row>
    <row r="319" spans="1:30" ht="16.5" customHeight="1" x14ac:dyDescent="0.2">
      <c r="A319" s="33">
        <v>13</v>
      </c>
      <c r="B319" s="474" t="str">
        <f>+" אסמכתא " &amp; B15 &amp;"         חזרה לטבלה "</f>
        <v xml:space="preserve"> אסמכתא          חזרה לטבלה </v>
      </c>
      <c r="C319" s="471" t="s">
        <v>40</v>
      </c>
      <c r="D319" s="471" t="s">
        <v>182</v>
      </c>
      <c r="E319" s="471" t="s">
        <v>41</v>
      </c>
      <c r="F319" s="471" t="s">
        <v>21</v>
      </c>
      <c r="K319" s="33">
        <v>13</v>
      </c>
      <c r="L319" s="474" t="str">
        <f>+" אסמכתא " &amp; B15 &amp;"         חזרה לטבלה "</f>
        <v xml:space="preserve"> אסמכתא          חזרה לטבלה </v>
      </c>
      <c r="M319" s="471" t="s">
        <v>40</v>
      </c>
      <c r="N319" s="471" t="s">
        <v>182</v>
      </c>
      <c r="O319" s="471" t="s">
        <v>41</v>
      </c>
      <c r="P319" s="471" t="s">
        <v>21</v>
      </c>
      <c r="R319" s="33">
        <v>13</v>
      </c>
      <c r="S319" s="316"/>
      <c r="T319" s="471" t="s">
        <v>40</v>
      </c>
      <c r="U319" s="471" t="s">
        <v>182</v>
      </c>
      <c r="V319" s="471" t="s">
        <v>41</v>
      </c>
      <c r="W319" s="471" t="s">
        <v>21</v>
      </c>
      <c r="Y319" s="33">
        <v>13</v>
      </c>
      <c r="Z319" s="316"/>
      <c r="AA319" s="471" t="s">
        <v>40</v>
      </c>
      <c r="AB319" s="471" t="s">
        <v>182</v>
      </c>
      <c r="AC319" s="471" t="s">
        <v>41</v>
      </c>
      <c r="AD319" s="471" t="s">
        <v>21</v>
      </c>
    </row>
    <row r="320" spans="1:30" ht="25.5" customHeight="1" x14ac:dyDescent="0.2">
      <c r="A320" s="35" t="s">
        <v>9</v>
      </c>
      <c r="B320" s="475"/>
      <c r="C320" s="473"/>
      <c r="D320" s="472"/>
      <c r="E320" s="473"/>
      <c r="F320" s="472"/>
      <c r="K320" s="35" t="s">
        <v>27</v>
      </c>
      <c r="L320" s="475"/>
      <c r="M320" s="473"/>
      <c r="N320" s="472"/>
      <c r="O320" s="473"/>
      <c r="P320" s="472"/>
      <c r="R320" s="35" t="s">
        <v>27</v>
      </c>
      <c r="S320" s="317" t="str">
        <f>+" אסמכתא " &amp; B15 &amp;"         חזרה לטבלה "</f>
        <v xml:space="preserve"> אסמכתא          חזרה לטבלה </v>
      </c>
      <c r="T320" s="473"/>
      <c r="U320" s="472"/>
      <c r="V320" s="473"/>
      <c r="W320" s="472"/>
      <c r="Y320" s="35" t="s">
        <v>27</v>
      </c>
      <c r="Z320" s="317" t="str">
        <f>+" אסמכתא " &amp; B15 &amp;"         חזרה לטבלה "</f>
        <v xml:space="preserve"> אסמכתא          חזרה לטבלה </v>
      </c>
      <c r="AA320" s="473"/>
      <c r="AB320" s="472"/>
      <c r="AC320" s="473"/>
      <c r="AD320" s="472"/>
    </row>
    <row r="321" spans="1:30" x14ac:dyDescent="0.2">
      <c r="A321" s="38">
        <v>1</v>
      </c>
      <c r="B321" s="300"/>
      <c r="C321" s="301"/>
      <c r="D321" s="302"/>
      <c r="E321" s="302"/>
      <c r="F321" s="303"/>
      <c r="K321" s="38">
        <v>12</v>
      </c>
      <c r="L321" s="304"/>
      <c r="M321" s="301"/>
      <c r="N321" s="302"/>
      <c r="O321" s="302"/>
      <c r="P321" s="303"/>
      <c r="R321" s="38">
        <v>23</v>
      </c>
      <c r="S321" s="300"/>
      <c r="T321" s="301"/>
      <c r="U321" s="302"/>
      <c r="V321" s="302"/>
      <c r="W321" s="303"/>
      <c r="Y321" s="38">
        <v>34</v>
      </c>
      <c r="Z321" s="304"/>
      <c r="AA321" s="301"/>
      <c r="AB321" s="302"/>
      <c r="AC321" s="302"/>
      <c r="AD321" s="303"/>
    </row>
    <row r="322" spans="1:30" x14ac:dyDescent="0.2">
      <c r="A322" s="38">
        <v>2</v>
      </c>
      <c r="B322" s="300"/>
      <c r="C322" s="301"/>
      <c r="D322" s="302"/>
      <c r="E322" s="302"/>
      <c r="F322" s="303"/>
      <c r="K322" s="38">
        <v>13</v>
      </c>
      <c r="L322" s="304"/>
      <c r="M322" s="301"/>
      <c r="N322" s="302"/>
      <c r="O322" s="302"/>
      <c r="P322" s="303"/>
      <c r="R322" s="38">
        <v>24</v>
      </c>
      <c r="S322" s="300"/>
      <c r="T322" s="301"/>
      <c r="U322" s="302"/>
      <c r="V322" s="302"/>
      <c r="W322" s="303"/>
      <c r="Y322" s="38">
        <v>35</v>
      </c>
      <c r="Z322" s="304"/>
      <c r="AA322" s="301"/>
      <c r="AB322" s="302"/>
      <c r="AC322" s="302"/>
      <c r="AD322" s="303"/>
    </row>
    <row r="323" spans="1:30" x14ac:dyDescent="0.2">
      <c r="A323" s="38">
        <v>3</v>
      </c>
      <c r="B323" s="300"/>
      <c r="C323" s="301"/>
      <c r="D323" s="302"/>
      <c r="E323" s="302"/>
      <c r="F323" s="303"/>
      <c r="K323" s="38">
        <v>14</v>
      </c>
      <c r="L323" s="304"/>
      <c r="M323" s="301"/>
      <c r="N323" s="302"/>
      <c r="O323" s="302"/>
      <c r="P323" s="303"/>
      <c r="R323" s="38">
        <v>25</v>
      </c>
      <c r="S323" s="300"/>
      <c r="T323" s="301"/>
      <c r="U323" s="302"/>
      <c r="V323" s="302"/>
      <c r="W323" s="303"/>
      <c r="Y323" s="38">
        <v>36</v>
      </c>
      <c r="Z323" s="304"/>
      <c r="AA323" s="301"/>
      <c r="AB323" s="302"/>
      <c r="AC323" s="302"/>
      <c r="AD323" s="303"/>
    </row>
    <row r="324" spans="1:30" x14ac:dyDescent="0.2">
      <c r="A324" s="38">
        <v>4</v>
      </c>
      <c r="B324" s="300"/>
      <c r="C324" s="301"/>
      <c r="D324" s="302"/>
      <c r="E324" s="302"/>
      <c r="F324" s="303"/>
      <c r="K324" s="38">
        <v>15</v>
      </c>
      <c r="L324" s="304"/>
      <c r="M324" s="301"/>
      <c r="N324" s="302"/>
      <c r="O324" s="302"/>
      <c r="P324" s="303"/>
      <c r="R324" s="38">
        <v>26</v>
      </c>
      <c r="S324" s="300"/>
      <c r="T324" s="301"/>
      <c r="U324" s="302"/>
      <c r="V324" s="302"/>
      <c r="W324" s="303"/>
      <c r="Y324" s="38">
        <v>37</v>
      </c>
      <c r="Z324" s="304"/>
      <c r="AA324" s="301"/>
      <c r="AB324" s="302"/>
      <c r="AC324" s="302"/>
      <c r="AD324" s="303"/>
    </row>
    <row r="325" spans="1:30" x14ac:dyDescent="0.2">
      <c r="A325" s="38">
        <v>5</v>
      </c>
      <c r="B325" s="300"/>
      <c r="C325" s="301"/>
      <c r="D325" s="302"/>
      <c r="E325" s="302"/>
      <c r="F325" s="303"/>
      <c r="K325" s="38">
        <v>16</v>
      </c>
      <c r="L325" s="304"/>
      <c r="M325" s="301"/>
      <c r="N325" s="302"/>
      <c r="O325" s="302"/>
      <c r="P325" s="303"/>
      <c r="R325" s="38">
        <v>27</v>
      </c>
      <c r="S325" s="300"/>
      <c r="T325" s="301"/>
      <c r="U325" s="302"/>
      <c r="V325" s="302"/>
      <c r="W325" s="303"/>
      <c r="Y325" s="38">
        <v>38</v>
      </c>
      <c r="Z325" s="304"/>
      <c r="AA325" s="301"/>
      <c r="AB325" s="302"/>
      <c r="AC325" s="302"/>
      <c r="AD325" s="303"/>
    </row>
    <row r="326" spans="1:30" x14ac:dyDescent="0.2">
      <c r="A326" s="38">
        <v>6</v>
      </c>
      <c r="B326" s="300"/>
      <c r="C326" s="301"/>
      <c r="D326" s="302"/>
      <c r="E326" s="302"/>
      <c r="F326" s="303"/>
      <c r="K326" s="38">
        <v>17</v>
      </c>
      <c r="L326" s="304"/>
      <c r="M326" s="301"/>
      <c r="N326" s="302"/>
      <c r="O326" s="302"/>
      <c r="P326" s="303"/>
      <c r="R326" s="38">
        <v>28</v>
      </c>
      <c r="S326" s="300"/>
      <c r="T326" s="301"/>
      <c r="U326" s="302"/>
      <c r="V326" s="302"/>
      <c r="W326" s="303"/>
      <c r="Y326" s="38">
        <v>39</v>
      </c>
      <c r="Z326" s="304"/>
      <c r="AA326" s="301"/>
      <c r="AB326" s="302"/>
      <c r="AC326" s="302"/>
      <c r="AD326" s="303"/>
    </row>
    <row r="327" spans="1:30" x14ac:dyDescent="0.2">
      <c r="A327" s="38">
        <v>7</v>
      </c>
      <c r="B327" s="300"/>
      <c r="C327" s="301"/>
      <c r="D327" s="302"/>
      <c r="E327" s="302"/>
      <c r="F327" s="303"/>
      <c r="K327" s="38">
        <v>18</v>
      </c>
      <c r="L327" s="304"/>
      <c r="M327" s="301"/>
      <c r="N327" s="302"/>
      <c r="O327" s="302"/>
      <c r="P327" s="303"/>
      <c r="R327" s="38">
        <v>29</v>
      </c>
      <c r="S327" s="300"/>
      <c r="T327" s="301"/>
      <c r="U327" s="302"/>
      <c r="V327" s="302"/>
      <c r="W327" s="303"/>
      <c r="Y327" s="38">
        <v>40</v>
      </c>
      <c r="Z327" s="304"/>
      <c r="AA327" s="301"/>
      <c r="AB327" s="302"/>
      <c r="AC327" s="302"/>
      <c r="AD327" s="303"/>
    </row>
    <row r="328" spans="1:30" x14ac:dyDescent="0.2">
      <c r="A328" s="38">
        <v>8</v>
      </c>
      <c r="B328" s="300"/>
      <c r="C328" s="301"/>
      <c r="D328" s="302"/>
      <c r="E328" s="302"/>
      <c r="F328" s="303"/>
      <c r="K328" s="38">
        <v>19</v>
      </c>
      <c r="L328" s="304"/>
      <c r="M328" s="301"/>
      <c r="N328" s="302"/>
      <c r="O328" s="302"/>
      <c r="P328" s="303"/>
      <c r="R328" s="38">
        <v>30</v>
      </c>
      <c r="S328" s="300"/>
      <c r="T328" s="301"/>
      <c r="U328" s="302"/>
      <c r="V328" s="302"/>
      <c r="W328" s="303"/>
      <c r="Y328" s="38">
        <v>41</v>
      </c>
      <c r="Z328" s="304"/>
      <c r="AA328" s="301"/>
      <c r="AB328" s="302"/>
      <c r="AC328" s="302"/>
      <c r="AD328" s="303"/>
    </row>
    <row r="329" spans="1:30" x14ac:dyDescent="0.2">
      <c r="A329" s="38">
        <v>9</v>
      </c>
      <c r="B329" s="300"/>
      <c r="C329" s="301"/>
      <c r="D329" s="302"/>
      <c r="E329" s="302"/>
      <c r="F329" s="303"/>
      <c r="K329" s="38">
        <v>20</v>
      </c>
      <c r="L329" s="304"/>
      <c r="M329" s="301"/>
      <c r="N329" s="302"/>
      <c r="O329" s="302"/>
      <c r="P329" s="303"/>
      <c r="R329" s="38">
        <v>31</v>
      </c>
      <c r="S329" s="300"/>
      <c r="T329" s="301"/>
      <c r="U329" s="302"/>
      <c r="V329" s="302"/>
      <c r="W329" s="303"/>
      <c r="Y329" s="38">
        <v>42</v>
      </c>
      <c r="Z329" s="304"/>
      <c r="AA329" s="301"/>
      <c r="AB329" s="302"/>
      <c r="AC329" s="302"/>
      <c r="AD329" s="303"/>
    </row>
    <row r="330" spans="1:30" x14ac:dyDescent="0.2">
      <c r="A330" s="38">
        <v>10</v>
      </c>
      <c r="B330" s="300"/>
      <c r="C330" s="301"/>
      <c r="D330" s="302"/>
      <c r="E330" s="302"/>
      <c r="F330" s="303"/>
      <c r="K330" s="38">
        <v>21</v>
      </c>
      <c r="L330" s="304"/>
      <c r="M330" s="301"/>
      <c r="N330" s="302"/>
      <c r="O330" s="302"/>
      <c r="P330" s="303"/>
      <c r="R330" s="38">
        <v>32</v>
      </c>
      <c r="S330" s="300"/>
      <c r="T330" s="301"/>
      <c r="U330" s="302"/>
      <c r="V330" s="302"/>
      <c r="W330" s="303"/>
      <c r="Y330" s="38">
        <v>43</v>
      </c>
      <c r="Z330" s="304"/>
      <c r="AA330" s="301"/>
      <c r="AB330" s="302"/>
      <c r="AC330" s="302"/>
      <c r="AD330" s="303"/>
    </row>
    <row r="331" spans="1:30" ht="13.5" thickBot="1" x14ac:dyDescent="0.25">
      <c r="A331" s="46">
        <v>11</v>
      </c>
      <c r="B331" s="300"/>
      <c r="C331" s="301"/>
      <c r="D331" s="302"/>
      <c r="E331" s="302"/>
      <c r="F331" s="303"/>
      <c r="K331" s="38">
        <v>22</v>
      </c>
      <c r="L331" s="304"/>
      <c r="M331" s="301"/>
      <c r="N331" s="302"/>
      <c r="O331" s="302"/>
      <c r="P331" s="303"/>
      <c r="R331" s="38">
        <v>33</v>
      </c>
      <c r="S331" s="300"/>
      <c r="T331" s="301"/>
      <c r="U331" s="302"/>
      <c r="V331" s="302"/>
      <c r="W331" s="303"/>
      <c r="Y331" s="40"/>
      <c r="Z331" s="41"/>
      <c r="AA331" s="42"/>
      <c r="AB331" s="42"/>
      <c r="AC331" s="47" t="s">
        <v>5</v>
      </c>
      <c r="AD331" s="44">
        <f>SUM(F321:F331)+SUM(P321:P331)+SUM(AD321:AD330)+SUM(W321:W331)</f>
        <v>0</v>
      </c>
    </row>
    <row r="332" spans="1:30" x14ac:dyDescent="0.2">
      <c r="E332" s="48"/>
      <c r="O332" s="48"/>
      <c r="R332" s="29"/>
      <c r="V332" s="48"/>
      <c r="AC332" s="48"/>
    </row>
    <row r="333" spans="1:30" x14ac:dyDescent="0.2">
      <c r="E333" s="48"/>
      <c r="O333" s="48"/>
      <c r="R333" s="29"/>
      <c r="V333" s="48"/>
      <c r="AC333" s="48"/>
    </row>
    <row r="334" spans="1:30" x14ac:dyDescent="0.2">
      <c r="E334" s="48"/>
      <c r="O334" s="48"/>
      <c r="R334" s="29"/>
      <c r="V334" s="48"/>
      <c r="AC334" s="48"/>
    </row>
    <row r="335" spans="1:30" x14ac:dyDescent="0.2">
      <c r="E335" s="48"/>
      <c r="O335" s="48"/>
      <c r="R335" s="29"/>
      <c r="V335" s="48"/>
      <c r="AC335" s="48"/>
    </row>
    <row r="336" spans="1:30" x14ac:dyDescent="0.2">
      <c r="E336" s="48"/>
      <c r="O336" s="48"/>
      <c r="R336" s="29"/>
      <c r="V336" s="48"/>
      <c r="AC336" s="48"/>
    </row>
    <row r="337" spans="1:30" x14ac:dyDescent="0.2">
      <c r="E337" s="48"/>
      <c r="O337" s="48"/>
      <c r="R337" s="29"/>
      <c r="V337" s="48"/>
      <c r="AC337" s="48"/>
    </row>
    <row r="338" spans="1:30" ht="13.5" thickBot="1" x14ac:dyDescent="0.25">
      <c r="E338" s="48"/>
      <c r="O338" s="48"/>
      <c r="R338" s="29"/>
      <c r="V338" s="48"/>
      <c r="AC338" s="48"/>
    </row>
    <row r="339" spans="1:30" ht="16.5" customHeight="1" x14ac:dyDescent="0.2">
      <c r="A339" s="33">
        <v>14</v>
      </c>
      <c r="B339" s="474" t="str">
        <f>+" אסמכתא " &amp; B16 &amp;"         חזרה לטבלה "</f>
        <v xml:space="preserve"> אסמכתא          חזרה לטבלה </v>
      </c>
      <c r="C339" s="471" t="s">
        <v>40</v>
      </c>
      <c r="D339" s="471" t="s">
        <v>182</v>
      </c>
      <c r="E339" s="471" t="s">
        <v>41</v>
      </c>
      <c r="F339" s="471" t="s">
        <v>21</v>
      </c>
      <c r="K339" s="33">
        <v>14</v>
      </c>
      <c r="L339" s="474" t="str">
        <f>+" אסמכתא " &amp; B16 &amp;"         חזרה לטבלה "</f>
        <v xml:space="preserve"> אסמכתא          חזרה לטבלה </v>
      </c>
      <c r="M339" s="471" t="s">
        <v>40</v>
      </c>
      <c r="N339" s="471" t="s">
        <v>182</v>
      </c>
      <c r="O339" s="471" t="s">
        <v>41</v>
      </c>
      <c r="P339" s="471" t="s">
        <v>21</v>
      </c>
      <c r="R339" s="33">
        <v>14</v>
      </c>
      <c r="S339" s="316"/>
      <c r="T339" s="471" t="s">
        <v>40</v>
      </c>
      <c r="U339" s="471" t="s">
        <v>182</v>
      </c>
      <c r="V339" s="471" t="s">
        <v>41</v>
      </c>
      <c r="W339" s="471" t="s">
        <v>21</v>
      </c>
      <c r="Y339" s="33">
        <v>14</v>
      </c>
      <c r="Z339" s="316"/>
      <c r="AA339" s="471" t="s">
        <v>40</v>
      </c>
      <c r="AB339" s="471" t="s">
        <v>182</v>
      </c>
      <c r="AC339" s="471" t="s">
        <v>41</v>
      </c>
      <c r="AD339" s="471" t="s">
        <v>21</v>
      </c>
    </row>
    <row r="340" spans="1:30" ht="25.5" customHeight="1" x14ac:dyDescent="0.2">
      <c r="A340" s="35" t="s">
        <v>9</v>
      </c>
      <c r="B340" s="475"/>
      <c r="C340" s="473"/>
      <c r="D340" s="472"/>
      <c r="E340" s="473"/>
      <c r="F340" s="472"/>
      <c r="K340" s="35" t="s">
        <v>27</v>
      </c>
      <c r="L340" s="475"/>
      <c r="M340" s="473"/>
      <c r="N340" s="472"/>
      <c r="O340" s="473"/>
      <c r="P340" s="472"/>
      <c r="R340" s="35" t="s">
        <v>27</v>
      </c>
      <c r="S340" s="317" t="str">
        <f>+" אסמכתא " &amp; B16 &amp;"         חזרה לטבלה "</f>
        <v xml:space="preserve"> אסמכתא          חזרה לטבלה </v>
      </c>
      <c r="T340" s="473"/>
      <c r="U340" s="472"/>
      <c r="V340" s="473"/>
      <c r="W340" s="472"/>
      <c r="Y340" s="35" t="s">
        <v>27</v>
      </c>
      <c r="Z340" s="317" t="str">
        <f>+" אסמכתא " &amp; B16 &amp;"         חזרה לטבלה "</f>
        <v xml:space="preserve"> אסמכתא          חזרה לטבלה </v>
      </c>
      <c r="AA340" s="473"/>
      <c r="AB340" s="472"/>
      <c r="AC340" s="473"/>
      <c r="AD340" s="472"/>
    </row>
    <row r="341" spans="1:30" x14ac:dyDescent="0.2">
      <c r="A341" s="38">
        <v>1</v>
      </c>
      <c r="B341" s="300"/>
      <c r="C341" s="301"/>
      <c r="D341" s="302"/>
      <c r="E341" s="302"/>
      <c r="F341" s="303"/>
      <c r="K341" s="38">
        <v>12</v>
      </c>
      <c r="L341" s="304"/>
      <c r="M341" s="301"/>
      <c r="N341" s="302"/>
      <c r="O341" s="302"/>
      <c r="P341" s="303"/>
      <c r="R341" s="38">
        <v>23</v>
      </c>
      <c r="S341" s="300"/>
      <c r="T341" s="301"/>
      <c r="U341" s="302"/>
      <c r="V341" s="302"/>
      <c r="W341" s="303"/>
      <c r="Y341" s="38">
        <v>34</v>
      </c>
      <c r="Z341" s="304"/>
      <c r="AA341" s="301"/>
      <c r="AB341" s="302"/>
      <c r="AC341" s="302"/>
      <c r="AD341" s="303"/>
    </row>
    <row r="342" spans="1:30" x14ac:dyDescent="0.2">
      <c r="A342" s="38">
        <v>2</v>
      </c>
      <c r="B342" s="300"/>
      <c r="C342" s="301"/>
      <c r="D342" s="302"/>
      <c r="E342" s="302"/>
      <c r="F342" s="303"/>
      <c r="K342" s="38">
        <v>13</v>
      </c>
      <c r="L342" s="304"/>
      <c r="M342" s="301"/>
      <c r="N342" s="302"/>
      <c r="O342" s="302"/>
      <c r="P342" s="303"/>
      <c r="R342" s="38">
        <v>24</v>
      </c>
      <c r="S342" s="300"/>
      <c r="T342" s="301"/>
      <c r="U342" s="302"/>
      <c r="V342" s="302"/>
      <c r="W342" s="303"/>
      <c r="Y342" s="38">
        <v>35</v>
      </c>
      <c r="Z342" s="304"/>
      <c r="AA342" s="301"/>
      <c r="AB342" s="302"/>
      <c r="AC342" s="302"/>
      <c r="AD342" s="303"/>
    </row>
    <row r="343" spans="1:30" x14ac:dyDescent="0.2">
      <c r="A343" s="38">
        <v>3</v>
      </c>
      <c r="B343" s="300"/>
      <c r="C343" s="301"/>
      <c r="D343" s="302"/>
      <c r="E343" s="302"/>
      <c r="F343" s="303"/>
      <c r="K343" s="38">
        <v>14</v>
      </c>
      <c r="L343" s="304"/>
      <c r="M343" s="301"/>
      <c r="N343" s="302"/>
      <c r="O343" s="302"/>
      <c r="P343" s="303"/>
      <c r="R343" s="38">
        <v>25</v>
      </c>
      <c r="S343" s="300"/>
      <c r="T343" s="301"/>
      <c r="U343" s="302"/>
      <c r="V343" s="302"/>
      <c r="W343" s="303"/>
      <c r="Y343" s="38">
        <v>36</v>
      </c>
      <c r="Z343" s="304"/>
      <c r="AA343" s="301"/>
      <c r="AB343" s="302"/>
      <c r="AC343" s="302"/>
      <c r="AD343" s="303"/>
    </row>
    <row r="344" spans="1:30" x14ac:dyDescent="0.2">
      <c r="A344" s="38">
        <v>4</v>
      </c>
      <c r="B344" s="300"/>
      <c r="C344" s="301"/>
      <c r="D344" s="302"/>
      <c r="E344" s="302"/>
      <c r="F344" s="303"/>
      <c r="K344" s="38">
        <v>15</v>
      </c>
      <c r="L344" s="304"/>
      <c r="M344" s="301"/>
      <c r="N344" s="302"/>
      <c r="O344" s="302"/>
      <c r="P344" s="303"/>
      <c r="R344" s="38">
        <v>26</v>
      </c>
      <c r="S344" s="300"/>
      <c r="T344" s="301"/>
      <c r="U344" s="302"/>
      <c r="V344" s="302"/>
      <c r="W344" s="303"/>
      <c r="Y344" s="38">
        <v>37</v>
      </c>
      <c r="Z344" s="304"/>
      <c r="AA344" s="301"/>
      <c r="AB344" s="302"/>
      <c r="AC344" s="302"/>
      <c r="AD344" s="303"/>
    </row>
    <row r="345" spans="1:30" x14ac:dyDescent="0.2">
      <c r="A345" s="38">
        <v>5</v>
      </c>
      <c r="B345" s="300"/>
      <c r="C345" s="301"/>
      <c r="D345" s="302"/>
      <c r="E345" s="302"/>
      <c r="F345" s="303"/>
      <c r="K345" s="38">
        <v>16</v>
      </c>
      <c r="L345" s="304"/>
      <c r="M345" s="301"/>
      <c r="N345" s="302"/>
      <c r="O345" s="302"/>
      <c r="P345" s="303"/>
      <c r="R345" s="38">
        <v>27</v>
      </c>
      <c r="S345" s="300"/>
      <c r="T345" s="301"/>
      <c r="U345" s="302"/>
      <c r="V345" s="302"/>
      <c r="W345" s="303"/>
      <c r="Y345" s="38">
        <v>38</v>
      </c>
      <c r="Z345" s="304"/>
      <c r="AA345" s="301"/>
      <c r="AB345" s="302"/>
      <c r="AC345" s="302"/>
      <c r="AD345" s="303"/>
    </row>
    <row r="346" spans="1:30" x14ac:dyDescent="0.2">
      <c r="A346" s="38">
        <v>6</v>
      </c>
      <c r="B346" s="300"/>
      <c r="C346" s="301"/>
      <c r="D346" s="302"/>
      <c r="E346" s="302"/>
      <c r="F346" s="303"/>
      <c r="K346" s="38">
        <v>17</v>
      </c>
      <c r="L346" s="304"/>
      <c r="M346" s="301"/>
      <c r="N346" s="302"/>
      <c r="O346" s="302"/>
      <c r="P346" s="303"/>
      <c r="R346" s="38">
        <v>28</v>
      </c>
      <c r="S346" s="300"/>
      <c r="T346" s="301"/>
      <c r="U346" s="302"/>
      <c r="V346" s="302"/>
      <c r="W346" s="303"/>
      <c r="Y346" s="38">
        <v>39</v>
      </c>
      <c r="Z346" s="304"/>
      <c r="AA346" s="301"/>
      <c r="AB346" s="302"/>
      <c r="AC346" s="302"/>
      <c r="AD346" s="303"/>
    </row>
    <row r="347" spans="1:30" x14ac:dyDescent="0.2">
      <c r="A347" s="38">
        <v>7</v>
      </c>
      <c r="B347" s="300"/>
      <c r="C347" s="301"/>
      <c r="D347" s="302"/>
      <c r="E347" s="302"/>
      <c r="F347" s="303"/>
      <c r="K347" s="38">
        <v>18</v>
      </c>
      <c r="L347" s="304"/>
      <c r="M347" s="301"/>
      <c r="N347" s="302"/>
      <c r="O347" s="302"/>
      <c r="P347" s="303"/>
      <c r="R347" s="38">
        <v>29</v>
      </c>
      <c r="S347" s="300"/>
      <c r="T347" s="301"/>
      <c r="U347" s="302"/>
      <c r="V347" s="302"/>
      <c r="W347" s="303"/>
      <c r="Y347" s="38">
        <v>40</v>
      </c>
      <c r="Z347" s="304"/>
      <c r="AA347" s="301"/>
      <c r="AB347" s="302"/>
      <c r="AC347" s="302"/>
      <c r="AD347" s="303"/>
    </row>
    <row r="348" spans="1:30" x14ac:dyDescent="0.2">
      <c r="A348" s="38">
        <v>8</v>
      </c>
      <c r="B348" s="300"/>
      <c r="C348" s="301"/>
      <c r="D348" s="302"/>
      <c r="E348" s="302"/>
      <c r="F348" s="303"/>
      <c r="K348" s="38">
        <v>19</v>
      </c>
      <c r="L348" s="304"/>
      <c r="M348" s="301"/>
      <c r="N348" s="302"/>
      <c r="O348" s="302"/>
      <c r="P348" s="303"/>
      <c r="R348" s="38">
        <v>30</v>
      </c>
      <c r="S348" s="300"/>
      <c r="T348" s="301"/>
      <c r="U348" s="302"/>
      <c r="V348" s="302"/>
      <c r="W348" s="303"/>
      <c r="Y348" s="38">
        <v>41</v>
      </c>
      <c r="Z348" s="304"/>
      <c r="AA348" s="301"/>
      <c r="AB348" s="302"/>
      <c r="AC348" s="302"/>
      <c r="AD348" s="303"/>
    </row>
    <row r="349" spans="1:30" x14ac:dyDescent="0.2">
      <c r="A349" s="38">
        <v>9</v>
      </c>
      <c r="B349" s="300"/>
      <c r="C349" s="301"/>
      <c r="D349" s="302"/>
      <c r="E349" s="302"/>
      <c r="F349" s="303"/>
      <c r="K349" s="38">
        <v>20</v>
      </c>
      <c r="L349" s="304"/>
      <c r="M349" s="301"/>
      <c r="N349" s="302"/>
      <c r="O349" s="302"/>
      <c r="P349" s="303"/>
      <c r="R349" s="38">
        <v>31</v>
      </c>
      <c r="S349" s="300"/>
      <c r="T349" s="301"/>
      <c r="U349" s="302"/>
      <c r="V349" s="302"/>
      <c r="W349" s="303"/>
      <c r="Y349" s="38">
        <v>42</v>
      </c>
      <c r="Z349" s="304"/>
      <c r="AA349" s="301"/>
      <c r="AB349" s="302"/>
      <c r="AC349" s="302"/>
      <c r="AD349" s="303"/>
    </row>
    <row r="350" spans="1:30" x14ac:dyDescent="0.2">
      <c r="A350" s="38">
        <v>10</v>
      </c>
      <c r="B350" s="300"/>
      <c r="C350" s="301"/>
      <c r="D350" s="302"/>
      <c r="E350" s="302"/>
      <c r="F350" s="303"/>
      <c r="K350" s="38">
        <v>21</v>
      </c>
      <c r="L350" s="304"/>
      <c r="M350" s="301"/>
      <c r="N350" s="302"/>
      <c r="O350" s="302"/>
      <c r="P350" s="303"/>
      <c r="R350" s="38">
        <v>32</v>
      </c>
      <c r="S350" s="300"/>
      <c r="T350" s="301"/>
      <c r="U350" s="302"/>
      <c r="V350" s="302"/>
      <c r="W350" s="303"/>
      <c r="Y350" s="38">
        <v>43</v>
      </c>
      <c r="Z350" s="304"/>
      <c r="AA350" s="301"/>
      <c r="AB350" s="302"/>
      <c r="AC350" s="302"/>
      <c r="AD350" s="303"/>
    </row>
    <row r="351" spans="1:30" ht="13.5" thickBot="1" x14ac:dyDescent="0.25">
      <c r="A351" s="46">
        <v>11</v>
      </c>
      <c r="B351" s="300"/>
      <c r="C351" s="301"/>
      <c r="D351" s="302"/>
      <c r="E351" s="302"/>
      <c r="F351" s="303"/>
      <c r="K351" s="38">
        <v>22</v>
      </c>
      <c r="L351" s="304"/>
      <c r="M351" s="301"/>
      <c r="N351" s="302"/>
      <c r="O351" s="302"/>
      <c r="P351" s="303"/>
      <c r="R351" s="38">
        <v>33</v>
      </c>
      <c r="S351" s="300"/>
      <c r="T351" s="301"/>
      <c r="U351" s="302"/>
      <c r="V351" s="302"/>
      <c r="W351" s="303"/>
      <c r="Y351" s="40"/>
      <c r="Z351" s="41"/>
      <c r="AA351" s="42"/>
      <c r="AB351" s="42"/>
      <c r="AC351" s="47" t="s">
        <v>5</v>
      </c>
      <c r="AD351" s="44">
        <f>SUM(F341:F351)+SUM(P341:P351)+SUM(AD341:AD350)+SUM(W341:W351)</f>
        <v>0</v>
      </c>
    </row>
    <row r="352" spans="1:30" x14ac:dyDescent="0.2">
      <c r="E352" s="48"/>
      <c r="O352" s="48"/>
      <c r="R352" s="29"/>
      <c r="V352" s="48"/>
      <c r="AC352" s="48"/>
    </row>
    <row r="353" spans="1:30" x14ac:dyDescent="0.2">
      <c r="E353" s="48"/>
      <c r="O353" s="48"/>
      <c r="R353" s="29"/>
      <c r="V353" s="48"/>
      <c r="AC353" s="48"/>
    </row>
    <row r="354" spans="1:30" x14ac:dyDescent="0.2">
      <c r="E354" s="48"/>
      <c r="O354" s="48"/>
      <c r="R354" s="29"/>
      <c r="V354" s="48"/>
      <c r="AC354" s="48"/>
    </row>
    <row r="355" spans="1:30" x14ac:dyDescent="0.2">
      <c r="E355" s="48"/>
      <c r="O355" s="48"/>
      <c r="R355" s="29"/>
      <c r="V355" s="48"/>
      <c r="AC355" s="48"/>
    </row>
    <row r="356" spans="1:30" x14ac:dyDescent="0.2">
      <c r="E356" s="48"/>
      <c r="O356" s="48"/>
      <c r="R356" s="29"/>
      <c r="V356" s="48"/>
      <c r="AC356" s="48"/>
    </row>
    <row r="357" spans="1:30" x14ac:dyDescent="0.2">
      <c r="E357" s="48"/>
      <c r="O357" s="48"/>
      <c r="R357" s="29"/>
      <c r="V357" s="48"/>
      <c r="AC357" s="48"/>
    </row>
    <row r="358" spans="1:30" ht="13.5" thickBot="1" x14ac:dyDescent="0.25">
      <c r="E358" s="48"/>
      <c r="O358" s="48"/>
      <c r="R358" s="29"/>
      <c r="V358" s="48"/>
      <c r="AC358" s="48"/>
    </row>
    <row r="359" spans="1:30" ht="16.5" customHeight="1" x14ac:dyDescent="0.2">
      <c r="A359" s="33">
        <v>15</v>
      </c>
      <c r="B359" s="474" t="str">
        <f>+" אסמכתא " &amp; B17 &amp;"         חזרה לטבלה "</f>
        <v xml:space="preserve"> אסמכתא          חזרה לטבלה </v>
      </c>
      <c r="C359" s="471" t="s">
        <v>40</v>
      </c>
      <c r="D359" s="471" t="s">
        <v>182</v>
      </c>
      <c r="E359" s="471" t="s">
        <v>41</v>
      </c>
      <c r="F359" s="471" t="s">
        <v>21</v>
      </c>
      <c r="K359" s="33">
        <v>15</v>
      </c>
      <c r="L359" s="474" t="str">
        <f>+" אסמכתא " &amp; B17 &amp;"         חזרה לטבלה "</f>
        <v xml:space="preserve"> אסמכתא          חזרה לטבלה </v>
      </c>
      <c r="M359" s="471" t="s">
        <v>40</v>
      </c>
      <c r="N359" s="471" t="s">
        <v>182</v>
      </c>
      <c r="O359" s="471" t="s">
        <v>41</v>
      </c>
      <c r="P359" s="471" t="s">
        <v>21</v>
      </c>
      <c r="R359" s="33">
        <v>15</v>
      </c>
      <c r="S359" s="316"/>
      <c r="T359" s="471" t="s">
        <v>40</v>
      </c>
      <c r="U359" s="471" t="s">
        <v>182</v>
      </c>
      <c r="V359" s="471" t="s">
        <v>41</v>
      </c>
      <c r="W359" s="471" t="s">
        <v>21</v>
      </c>
      <c r="Y359" s="33">
        <v>15</v>
      </c>
      <c r="Z359" s="316"/>
      <c r="AA359" s="471" t="s">
        <v>40</v>
      </c>
      <c r="AB359" s="471" t="s">
        <v>182</v>
      </c>
      <c r="AC359" s="471" t="s">
        <v>41</v>
      </c>
      <c r="AD359" s="471" t="s">
        <v>21</v>
      </c>
    </row>
    <row r="360" spans="1:30" ht="25.5" customHeight="1" x14ac:dyDescent="0.2">
      <c r="A360" s="35" t="s">
        <v>9</v>
      </c>
      <c r="B360" s="475"/>
      <c r="C360" s="473"/>
      <c r="D360" s="472"/>
      <c r="E360" s="473"/>
      <c r="F360" s="472"/>
      <c r="K360" s="35" t="s">
        <v>27</v>
      </c>
      <c r="L360" s="475"/>
      <c r="M360" s="473"/>
      <c r="N360" s="472"/>
      <c r="O360" s="473"/>
      <c r="P360" s="472"/>
      <c r="R360" s="35" t="s">
        <v>27</v>
      </c>
      <c r="S360" s="317" t="str">
        <f>+" אסמכתא " &amp; B17 &amp;"         חזרה לטבלה "</f>
        <v xml:space="preserve"> אסמכתא          חזרה לטבלה </v>
      </c>
      <c r="T360" s="473"/>
      <c r="U360" s="472"/>
      <c r="V360" s="473"/>
      <c r="W360" s="472"/>
      <c r="Y360" s="35" t="s">
        <v>27</v>
      </c>
      <c r="Z360" s="317" t="str">
        <f>+" אסמכתא " &amp; B17 &amp;"         חזרה לטבלה "</f>
        <v xml:space="preserve"> אסמכתא          חזרה לטבלה </v>
      </c>
      <c r="AA360" s="473"/>
      <c r="AB360" s="472"/>
      <c r="AC360" s="473"/>
      <c r="AD360" s="472"/>
    </row>
    <row r="361" spans="1:30" x14ac:dyDescent="0.2">
      <c r="A361" s="38">
        <v>1</v>
      </c>
      <c r="B361" s="300"/>
      <c r="C361" s="301"/>
      <c r="D361" s="302"/>
      <c r="E361" s="302"/>
      <c r="F361" s="303"/>
      <c r="K361" s="38">
        <v>12</v>
      </c>
      <c r="L361" s="304"/>
      <c r="M361" s="301"/>
      <c r="N361" s="302"/>
      <c r="O361" s="302"/>
      <c r="P361" s="303"/>
      <c r="R361" s="38">
        <v>23</v>
      </c>
      <c r="S361" s="300"/>
      <c r="T361" s="301"/>
      <c r="U361" s="302"/>
      <c r="V361" s="302"/>
      <c r="W361" s="303"/>
      <c r="Y361" s="38">
        <v>34</v>
      </c>
      <c r="Z361" s="304"/>
      <c r="AA361" s="301"/>
      <c r="AB361" s="302"/>
      <c r="AC361" s="302"/>
      <c r="AD361" s="303"/>
    </row>
    <row r="362" spans="1:30" x14ac:dyDescent="0.2">
      <c r="A362" s="38">
        <v>2</v>
      </c>
      <c r="B362" s="300"/>
      <c r="C362" s="301"/>
      <c r="D362" s="302"/>
      <c r="E362" s="302"/>
      <c r="F362" s="303"/>
      <c r="K362" s="38">
        <v>13</v>
      </c>
      <c r="L362" s="304"/>
      <c r="M362" s="301"/>
      <c r="N362" s="302"/>
      <c r="O362" s="302"/>
      <c r="P362" s="303"/>
      <c r="R362" s="38">
        <v>24</v>
      </c>
      <c r="S362" s="300"/>
      <c r="T362" s="301"/>
      <c r="U362" s="302"/>
      <c r="V362" s="302"/>
      <c r="W362" s="303"/>
      <c r="Y362" s="38">
        <v>35</v>
      </c>
      <c r="Z362" s="304"/>
      <c r="AA362" s="301"/>
      <c r="AB362" s="302"/>
      <c r="AC362" s="302"/>
      <c r="AD362" s="303"/>
    </row>
    <row r="363" spans="1:30" x14ac:dyDescent="0.2">
      <c r="A363" s="38">
        <v>3</v>
      </c>
      <c r="B363" s="300"/>
      <c r="C363" s="301"/>
      <c r="D363" s="302"/>
      <c r="E363" s="302"/>
      <c r="F363" s="303"/>
      <c r="K363" s="38">
        <v>14</v>
      </c>
      <c r="L363" s="304"/>
      <c r="M363" s="301"/>
      <c r="N363" s="302"/>
      <c r="O363" s="302"/>
      <c r="P363" s="303"/>
      <c r="R363" s="38">
        <v>25</v>
      </c>
      <c r="S363" s="300"/>
      <c r="T363" s="301"/>
      <c r="U363" s="302"/>
      <c r="V363" s="302"/>
      <c r="W363" s="303"/>
      <c r="Y363" s="38">
        <v>36</v>
      </c>
      <c r="Z363" s="304"/>
      <c r="AA363" s="301"/>
      <c r="AB363" s="302"/>
      <c r="AC363" s="302"/>
      <c r="AD363" s="303"/>
    </row>
    <row r="364" spans="1:30" x14ac:dyDescent="0.2">
      <c r="A364" s="38">
        <v>4</v>
      </c>
      <c r="B364" s="300"/>
      <c r="C364" s="301"/>
      <c r="D364" s="302"/>
      <c r="E364" s="302"/>
      <c r="F364" s="303"/>
      <c r="K364" s="38">
        <v>15</v>
      </c>
      <c r="L364" s="304"/>
      <c r="M364" s="301"/>
      <c r="N364" s="302"/>
      <c r="O364" s="302"/>
      <c r="P364" s="303"/>
      <c r="R364" s="38">
        <v>26</v>
      </c>
      <c r="S364" s="300"/>
      <c r="T364" s="301"/>
      <c r="U364" s="302"/>
      <c r="V364" s="302"/>
      <c r="W364" s="303"/>
      <c r="Y364" s="38">
        <v>37</v>
      </c>
      <c r="Z364" s="304"/>
      <c r="AA364" s="301"/>
      <c r="AB364" s="302"/>
      <c r="AC364" s="302"/>
      <c r="AD364" s="303"/>
    </row>
    <row r="365" spans="1:30" x14ac:dyDescent="0.2">
      <c r="A365" s="38">
        <v>5</v>
      </c>
      <c r="B365" s="300"/>
      <c r="C365" s="301"/>
      <c r="D365" s="302"/>
      <c r="E365" s="302"/>
      <c r="F365" s="303"/>
      <c r="K365" s="38">
        <v>16</v>
      </c>
      <c r="L365" s="304"/>
      <c r="M365" s="301"/>
      <c r="N365" s="302"/>
      <c r="O365" s="302"/>
      <c r="P365" s="303"/>
      <c r="R365" s="38">
        <v>27</v>
      </c>
      <c r="S365" s="300"/>
      <c r="T365" s="301"/>
      <c r="U365" s="302"/>
      <c r="V365" s="302"/>
      <c r="W365" s="303"/>
      <c r="Y365" s="38">
        <v>38</v>
      </c>
      <c r="Z365" s="304"/>
      <c r="AA365" s="301"/>
      <c r="AB365" s="302"/>
      <c r="AC365" s="302"/>
      <c r="AD365" s="303"/>
    </row>
    <row r="366" spans="1:30" x14ac:dyDescent="0.2">
      <c r="A366" s="38">
        <v>6</v>
      </c>
      <c r="B366" s="300"/>
      <c r="C366" s="301"/>
      <c r="D366" s="302"/>
      <c r="E366" s="302"/>
      <c r="F366" s="303"/>
      <c r="K366" s="38">
        <v>17</v>
      </c>
      <c r="L366" s="304"/>
      <c r="M366" s="301"/>
      <c r="N366" s="302"/>
      <c r="O366" s="302"/>
      <c r="P366" s="303"/>
      <c r="R366" s="38">
        <v>28</v>
      </c>
      <c r="S366" s="300"/>
      <c r="T366" s="301"/>
      <c r="U366" s="302"/>
      <c r="V366" s="302"/>
      <c r="W366" s="303"/>
      <c r="Y366" s="38">
        <v>39</v>
      </c>
      <c r="Z366" s="304"/>
      <c r="AA366" s="301"/>
      <c r="AB366" s="302"/>
      <c r="AC366" s="302"/>
      <c r="AD366" s="303"/>
    </row>
    <row r="367" spans="1:30" x14ac:dyDescent="0.2">
      <c r="A367" s="38">
        <v>7</v>
      </c>
      <c r="B367" s="300"/>
      <c r="C367" s="301"/>
      <c r="D367" s="302"/>
      <c r="E367" s="302"/>
      <c r="F367" s="303"/>
      <c r="K367" s="38">
        <v>18</v>
      </c>
      <c r="L367" s="304"/>
      <c r="M367" s="301"/>
      <c r="N367" s="302"/>
      <c r="O367" s="302"/>
      <c r="P367" s="303"/>
      <c r="R367" s="38">
        <v>29</v>
      </c>
      <c r="S367" s="300"/>
      <c r="T367" s="301"/>
      <c r="U367" s="302"/>
      <c r="V367" s="302"/>
      <c r="W367" s="303"/>
      <c r="Y367" s="38">
        <v>40</v>
      </c>
      <c r="Z367" s="304"/>
      <c r="AA367" s="301"/>
      <c r="AB367" s="302"/>
      <c r="AC367" s="302"/>
      <c r="AD367" s="303"/>
    </row>
    <row r="368" spans="1:30" x14ac:dyDescent="0.2">
      <c r="A368" s="38">
        <v>8</v>
      </c>
      <c r="B368" s="300"/>
      <c r="C368" s="301"/>
      <c r="D368" s="302"/>
      <c r="E368" s="302"/>
      <c r="F368" s="303"/>
      <c r="K368" s="38">
        <v>19</v>
      </c>
      <c r="L368" s="304"/>
      <c r="M368" s="301"/>
      <c r="N368" s="302"/>
      <c r="O368" s="302"/>
      <c r="P368" s="303"/>
      <c r="R368" s="38">
        <v>30</v>
      </c>
      <c r="S368" s="300"/>
      <c r="T368" s="301"/>
      <c r="U368" s="302"/>
      <c r="V368" s="302"/>
      <c r="W368" s="303"/>
      <c r="Y368" s="38">
        <v>41</v>
      </c>
      <c r="Z368" s="304"/>
      <c r="AA368" s="301"/>
      <c r="AB368" s="302"/>
      <c r="AC368" s="302"/>
      <c r="AD368" s="303"/>
    </row>
    <row r="369" spans="1:30" x14ac:dyDescent="0.2">
      <c r="A369" s="38">
        <v>9</v>
      </c>
      <c r="B369" s="300"/>
      <c r="C369" s="301"/>
      <c r="D369" s="302"/>
      <c r="E369" s="302"/>
      <c r="F369" s="303"/>
      <c r="K369" s="38">
        <v>20</v>
      </c>
      <c r="L369" s="304"/>
      <c r="M369" s="301"/>
      <c r="N369" s="302"/>
      <c r="O369" s="302"/>
      <c r="P369" s="303"/>
      <c r="R369" s="38">
        <v>31</v>
      </c>
      <c r="S369" s="300"/>
      <c r="T369" s="301"/>
      <c r="U369" s="302"/>
      <c r="V369" s="302"/>
      <c r="W369" s="303"/>
      <c r="Y369" s="38">
        <v>42</v>
      </c>
      <c r="Z369" s="304"/>
      <c r="AA369" s="301"/>
      <c r="AB369" s="302"/>
      <c r="AC369" s="302"/>
      <c r="AD369" s="303"/>
    </row>
    <row r="370" spans="1:30" x14ac:dyDescent="0.2">
      <c r="A370" s="38">
        <v>10</v>
      </c>
      <c r="B370" s="300"/>
      <c r="C370" s="301"/>
      <c r="D370" s="302"/>
      <c r="E370" s="302"/>
      <c r="F370" s="303"/>
      <c r="K370" s="38">
        <v>21</v>
      </c>
      <c r="L370" s="304"/>
      <c r="M370" s="301"/>
      <c r="N370" s="302"/>
      <c r="O370" s="302"/>
      <c r="P370" s="303"/>
      <c r="R370" s="38">
        <v>32</v>
      </c>
      <c r="S370" s="300"/>
      <c r="T370" s="301"/>
      <c r="U370" s="302"/>
      <c r="V370" s="302"/>
      <c r="W370" s="303"/>
      <c r="Y370" s="38">
        <v>43</v>
      </c>
      <c r="Z370" s="304"/>
      <c r="AA370" s="301"/>
      <c r="AB370" s="302"/>
      <c r="AC370" s="302"/>
      <c r="AD370" s="303"/>
    </row>
    <row r="371" spans="1:30" ht="13.5" thickBot="1" x14ac:dyDescent="0.25">
      <c r="A371" s="46">
        <v>11</v>
      </c>
      <c r="B371" s="300"/>
      <c r="C371" s="301"/>
      <c r="D371" s="302"/>
      <c r="E371" s="302"/>
      <c r="F371" s="303"/>
      <c r="K371" s="38">
        <v>22</v>
      </c>
      <c r="L371" s="304"/>
      <c r="M371" s="301"/>
      <c r="N371" s="302"/>
      <c r="O371" s="302"/>
      <c r="P371" s="303"/>
      <c r="R371" s="38">
        <v>33</v>
      </c>
      <c r="S371" s="300"/>
      <c r="T371" s="301"/>
      <c r="U371" s="302"/>
      <c r="V371" s="302"/>
      <c r="W371" s="303"/>
      <c r="Y371" s="40"/>
      <c r="Z371" s="41"/>
      <c r="AA371" s="42"/>
      <c r="AB371" s="42"/>
      <c r="AC371" s="47" t="s">
        <v>5</v>
      </c>
      <c r="AD371" s="44">
        <f>SUM(F361:F371)+SUM(P361:P371)+SUM(AD361:AD370)+SUM(W361:W371)</f>
        <v>0</v>
      </c>
    </row>
    <row r="372" spans="1:30" x14ac:dyDescent="0.2">
      <c r="E372" s="48"/>
      <c r="O372" s="48"/>
      <c r="R372" s="29"/>
      <c r="V372" s="48"/>
      <c r="AC372" s="48"/>
    </row>
    <row r="373" spans="1:30" x14ac:dyDescent="0.2">
      <c r="E373" s="48"/>
      <c r="O373" s="48"/>
      <c r="R373" s="29"/>
      <c r="V373" s="48"/>
      <c r="AC373" s="48"/>
    </row>
    <row r="374" spans="1:30" x14ac:dyDescent="0.2">
      <c r="E374" s="48"/>
      <c r="O374" s="48"/>
      <c r="R374" s="29"/>
      <c r="V374" s="48"/>
      <c r="AC374" s="48"/>
    </row>
    <row r="375" spans="1:30" x14ac:dyDescent="0.2">
      <c r="E375" s="48"/>
      <c r="O375" s="48"/>
      <c r="R375" s="29"/>
      <c r="V375" s="48"/>
      <c r="AC375" s="48"/>
    </row>
    <row r="376" spans="1:30" x14ac:dyDescent="0.2">
      <c r="E376" s="48"/>
      <c r="O376" s="48"/>
      <c r="R376" s="29"/>
      <c r="V376" s="48"/>
      <c r="AC376" s="48"/>
    </row>
    <row r="377" spans="1:30" x14ac:dyDescent="0.2">
      <c r="E377" s="48"/>
      <c r="O377" s="48"/>
      <c r="R377" s="29"/>
      <c r="V377" s="48"/>
      <c r="AC377" s="48"/>
    </row>
    <row r="378" spans="1:30" ht="13.5" thickBot="1" x14ac:dyDescent="0.25">
      <c r="E378" s="48"/>
      <c r="O378" s="48"/>
      <c r="R378" s="29"/>
      <c r="V378" s="48"/>
      <c r="AC378" s="48"/>
    </row>
    <row r="379" spans="1:30" ht="16.5" customHeight="1" x14ac:dyDescent="0.2">
      <c r="A379" s="33">
        <v>16</v>
      </c>
      <c r="B379" s="474" t="str">
        <f>+" אסמכתא " &amp; B18 &amp;"         חזרה לטבלה "</f>
        <v xml:space="preserve"> אסמכתא          חזרה לטבלה </v>
      </c>
      <c r="C379" s="471" t="s">
        <v>40</v>
      </c>
      <c r="D379" s="471" t="s">
        <v>182</v>
      </c>
      <c r="E379" s="471" t="s">
        <v>41</v>
      </c>
      <c r="F379" s="471" t="s">
        <v>21</v>
      </c>
      <c r="K379" s="33">
        <v>16</v>
      </c>
      <c r="L379" s="474" t="str">
        <f>+" אסמכתא " &amp; B18 &amp;"         חזרה לטבלה "</f>
        <v xml:space="preserve"> אסמכתא          חזרה לטבלה </v>
      </c>
      <c r="M379" s="471" t="s">
        <v>40</v>
      </c>
      <c r="N379" s="471" t="s">
        <v>182</v>
      </c>
      <c r="O379" s="471" t="s">
        <v>41</v>
      </c>
      <c r="P379" s="471" t="s">
        <v>21</v>
      </c>
      <c r="R379" s="33">
        <v>16</v>
      </c>
      <c r="S379" s="316"/>
      <c r="T379" s="471" t="s">
        <v>40</v>
      </c>
      <c r="U379" s="471" t="s">
        <v>182</v>
      </c>
      <c r="V379" s="471" t="s">
        <v>41</v>
      </c>
      <c r="W379" s="471" t="s">
        <v>21</v>
      </c>
      <c r="Y379" s="33">
        <v>16</v>
      </c>
      <c r="Z379" s="316"/>
      <c r="AA379" s="471" t="s">
        <v>40</v>
      </c>
      <c r="AB379" s="471" t="s">
        <v>182</v>
      </c>
      <c r="AC379" s="471" t="s">
        <v>41</v>
      </c>
      <c r="AD379" s="471" t="s">
        <v>21</v>
      </c>
    </row>
    <row r="380" spans="1:30" ht="25.5" customHeight="1" x14ac:dyDescent="0.2">
      <c r="A380" s="35" t="s">
        <v>9</v>
      </c>
      <c r="B380" s="475"/>
      <c r="C380" s="473"/>
      <c r="D380" s="472"/>
      <c r="E380" s="473"/>
      <c r="F380" s="472"/>
      <c r="K380" s="35" t="s">
        <v>27</v>
      </c>
      <c r="L380" s="475"/>
      <c r="M380" s="473"/>
      <c r="N380" s="472"/>
      <c r="O380" s="473"/>
      <c r="P380" s="472"/>
      <c r="R380" s="35" t="s">
        <v>27</v>
      </c>
      <c r="S380" s="317" t="str">
        <f>+" אסמכתא " &amp; B18 &amp;"         חזרה לטבלה "</f>
        <v xml:space="preserve"> אסמכתא          חזרה לטבלה </v>
      </c>
      <c r="T380" s="473"/>
      <c r="U380" s="472"/>
      <c r="V380" s="473"/>
      <c r="W380" s="472"/>
      <c r="Y380" s="35" t="s">
        <v>27</v>
      </c>
      <c r="Z380" s="317" t="str">
        <f>+" אסמכתא " &amp; B18 &amp;"         חזרה לטבלה "</f>
        <v xml:space="preserve"> אסמכתא          חזרה לטבלה </v>
      </c>
      <c r="AA380" s="473"/>
      <c r="AB380" s="472"/>
      <c r="AC380" s="473"/>
      <c r="AD380" s="472"/>
    </row>
    <row r="381" spans="1:30" x14ac:dyDescent="0.2">
      <c r="A381" s="38">
        <v>1</v>
      </c>
      <c r="B381" s="300"/>
      <c r="C381" s="301"/>
      <c r="D381" s="302"/>
      <c r="E381" s="302"/>
      <c r="F381" s="303"/>
      <c r="K381" s="38">
        <v>12</v>
      </c>
      <c r="L381" s="304"/>
      <c r="M381" s="301"/>
      <c r="N381" s="302"/>
      <c r="O381" s="302"/>
      <c r="P381" s="303"/>
      <c r="R381" s="38">
        <v>23</v>
      </c>
      <c r="S381" s="300"/>
      <c r="T381" s="301"/>
      <c r="U381" s="302"/>
      <c r="V381" s="302"/>
      <c r="W381" s="303"/>
      <c r="Y381" s="38">
        <v>34</v>
      </c>
      <c r="Z381" s="304"/>
      <c r="AA381" s="301"/>
      <c r="AB381" s="302"/>
      <c r="AC381" s="302"/>
      <c r="AD381" s="303"/>
    </row>
    <row r="382" spans="1:30" x14ac:dyDescent="0.2">
      <c r="A382" s="38">
        <v>2</v>
      </c>
      <c r="B382" s="300"/>
      <c r="C382" s="301"/>
      <c r="D382" s="302"/>
      <c r="E382" s="302"/>
      <c r="F382" s="303"/>
      <c r="K382" s="38">
        <v>13</v>
      </c>
      <c r="L382" s="304"/>
      <c r="M382" s="301"/>
      <c r="N382" s="302"/>
      <c r="O382" s="302"/>
      <c r="P382" s="303"/>
      <c r="R382" s="38">
        <v>24</v>
      </c>
      <c r="S382" s="300"/>
      <c r="T382" s="301"/>
      <c r="U382" s="302"/>
      <c r="V382" s="302"/>
      <c r="W382" s="303"/>
      <c r="Y382" s="38">
        <v>35</v>
      </c>
      <c r="Z382" s="304"/>
      <c r="AA382" s="301"/>
      <c r="AB382" s="302"/>
      <c r="AC382" s="302"/>
      <c r="AD382" s="303"/>
    </row>
    <row r="383" spans="1:30" x14ac:dyDescent="0.2">
      <c r="A383" s="38">
        <v>3</v>
      </c>
      <c r="B383" s="300"/>
      <c r="C383" s="301"/>
      <c r="D383" s="302"/>
      <c r="E383" s="302"/>
      <c r="F383" s="303"/>
      <c r="K383" s="38">
        <v>14</v>
      </c>
      <c r="L383" s="304"/>
      <c r="M383" s="301"/>
      <c r="N383" s="302"/>
      <c r="O383" s="302"/>
      <c r="P383" s="303"/>
      <c r="R383" s="38">
        <v>25</v>
      </c>
      <c r="S383" s="300"/>
      <c r="T383" s="301"/>
      <c r="U383" s="302"/>
      <c r="V383" s="302"/>
      <c r="W383" s="303"/>
      <c r="Y383" s="38">
        <v>36</v>
      </c>
      <c r="Z383" s="304"/>
      <c r="AA383" s="301"/>
      <c r="AB383" s="302"/>
      <c r="AC383" s="302"/>
      <c r="AD383" s="303"/>
    </row>
    <row r="384" spans="1:30" x14ac:dyDescent="0.2">
      <c r="A384" s="38">
        <v>4</v>
      </c>
      <c r="B384" s="300"/>
      <c r="C384" s="301"/>
      <c r="D384" s="302"/>
      <c r="E384" s="302"/>
      <c r="F384" s="303"/>
      <c r="K384" s="38">
        <v>15</v>
      </c>
      <c r="L384" s="304"/>
      <c r="M384" s="301"/>
      <c r="N384" s="302"/>
      <c r="O384" s="302"/>
      <c r="P384" s="303"/>
      <c r="R384" s="38">
        <v>26</v>
      </c>
      <c r="S384" s="300"/>
      <c r="T384" s="301"/>
      <c r="U384" s="302"/>
      <c r="V384" s="302"/>
      <c r="W384" s="303"/>
      <c r="Y384" s="38">
        <v>37</v>
      </c>
      <c r="Z384" s="304"/>
      <c r="AA384" s="301"/>
      <c r="AB384" s="302"/>
      <c r="AC384" s="302"/>
      <c r="AD384" s="303"/>
    </row>
    <row r="385" spans="1:30" x14ac:dyDescent="0.2">
      <c r="A385" s="38">
        <v>5</v>
      </c>
      <c r="B385" s="300"/>
      <c r="C385" s="301"/>
      <c r="D385" s="302"/>
      <c r="E385" s="302"/>
      <c r="F385" s="303"/>
      <c r="K385" s="38">
        <v>16</v>
      </c>
      <c r="L385" s="304"/>
      <c r="M385" s="301"/>
      <c r="N385" s="302"/>
      <c r="O385" s="302"/>
      <c r="P385" s="303"/>
      <c r="R385" s="38">
        <v>27</v>
      </c>
      <c r="S385" s="300"/>
      <c r="T385" s="301"/>
      <c r="U385" s="302"/>
      <c r="V385" s="302"/>
      <c r="W385" s="303"/>
      <c r="Y385" s="38">
        <v>38</v>
      </c>
      <c r="Z385" s="304"/>
      <c r="AA385" s="301"/>
      <c r="AB385" s="302"/>
      <c r="AC385" s="302"/>
      <c r="AD385" s="303"/>
    </row>
    <row r="386" spans="1:30" x14ac:dyDescent="0.2">
      <c r="A386" s="38">
        <v>6</v>
      </c>
      <c r="B386" s="300"/>
      <c r="C386" s="301"/>
      <c r="D386" s="302"/>
      <c r="E386" s="302"/>
      <c r="F386" s="303"/>
      <c r="K386" s="38">
        <v>17</v>
      </c>
      <c r="L386" s="304"/>
      <c r="M386" s="301"/>
      <c r="N386" s="302"/>
      <c r="O386" s="302"/>
      <c r="P386" s="303"/>
      <c r="R386" s="38">
        <v>28</v>
      </c>
      <c r="S386" s="300"/>
      <c r="T386" s="301"/>
      <c r="U386" s="302"/>
      <c r="V386" s="302"/>
      <c r="W386" s="303"/>
      <c r="Y386" s="38">
        <v>39</v>
      </c>
      <c r="Z386" s="304"/>
      <c r="AA386" s="301"/>
      <c r="AB386" s="302"/>
      <c r="AC386" s="302"/>
      <c r="AD386" s="303"/>
    </row>
    <row r="387" spans="1:30" x14ac:dyDescent="0.2">
      <c r="A387" s="38">
        <v>7</v>
      </c>
      <c r="B387" s="300"/>
      <c r="C387" s="301"/>
      <c r="D387" s="302"/>
      <c r="E387" s="302"/>
      <c r="F387" s="303"/>
      <c r="K387" s="38">
        <v>18</v>
      </c>
      <c r="L387" s="304"/>
      <c r="M387" s="301"/>
      <c r="N387" s="302"/>
      <c r="O387" s="302"/>
      <c r="P387" s="303"/>
      <c r="R387" s="38">
        <v>29</v>
      </c>
      <c r="S387" s="300"/>
      <c r="T387" s="301"/>
      <c r="U387" s="302"/>
      <c r="V387" s="302"/>
      <c r="W387" s="303"/>
      <c r="Y387" s="38">
        <v>40</v>
      </c>
      <c r="Z387" s="304"/>
      <c r="AA387" s="301"/>
      <c r="AB387" s="302"/>
      <c r="AC387" s="302"/>
      <c r="AD387" s="303"/>
    </row>
    <row r="388" spans="1:30" x14ac:dyDescent="0.2">
      <c r="A388" s="38">
        <v>8</v>
      </c>
      <c r="B388" s="300"/>
      <c r="C388" s="301"/>
      <c r="D388" s="302"/>
      <c r="E388" s="302"/>
      <c r="F388" s="303"/>
      <c r="K388" s="38">
        <v>19</v>
      </c>
      <c r="L388" s="304"/>
      <c r="M388" s="301"/>
      <c r="N388" s="302"/>
      <c r="O388" s="302"/>
      <c r="P388" s="303"/>
      <c r="R388" s="38">
        <v>30</v>
      </c>
      <c r="S388" s="300"/>
      <c r="T388" s="301"/>
      <c r="U388" s="302"/>
      <c r="V388" s="302"/>
      <c r="W388" s="303"/>
      <c r="Y388" s="38">
        <v>41</v>
      </c>
      <c r="Z388" s="304"/>
      <c r="AA388" s="301"/>
      <c r="AB388" s="302"/>
      <c r="AC388" s="302"/>
      <c r="AD388" s="303"/>
    </row>
    <row r="389" spans="1:30" x14ac:dyDescent="0.2">
      <c r="A389" s="38">
        <v>9</v>
      </c>
      <c r="B389" s="300"/>
      <c r="C389" s="301"/>
      <c r="D389" s="302"/>
      <c r="E389" s="302"/>
      <c r="F389" s="303"/>
      <c r="K389" s="38">
        <v>20</v>
      </c>
      <c r="L389" s="304"/>
      <c r="M389" s="301"/>
      <c r="N389" s="302"/>
      <c r="O389" s="302"/>
      <c r="P389" s="303"/>
      <c r="R389" s="38">
        <v>31</v>
      </c>
      <c r="S389" s="300"/>
      <c r="T389" s="301"/>
      <c r="U389" s="302"/>
      <c r="V389" s="302"/>
      <c r="W389" s="303"/>
      <c r="Y389" s="38">
        <v>42</v>
      </c>
      <c r="Z389" s="304"/>
      <c r="AA389" s="301"/>
      <c r="AB389" s="302"/>
      <c r="AC389" s="302"/>
      <c r="AD389" s="303"/>
    </row>
    <row r="390" spans="1:30" x14ac:dyDescent="0.2">
      <c r="A390" s="38">
        <v>10</v>
      </c>
      <c r="B390" s="300"/>
      <c r="C390" s="301"/>
      <c r="D390" s="302"/>
      <c r="E390" s="302"/>
      <c r="F390" s="303"/>
      <c r="K390" s="38">
        <v>21</v>
      </c>
      <c r="L390" s="304"/>
      <c r="M390" s="301"/>
      <c r="N390" s="302"/>
      <c r="O390" s="302"/>
      <c r="P390" s="303"/>
      <c r="R390" s="38">
        <v>32</v>
      </c>
      <c r="S390" s="300"/>
      <c r="T390" s="301"/>
      <c r="U390" s="302"/>
      <c r="V390" s="302"/>
      <c r="W390" s="303"/>
      <c r="Y390" s="38">
        <v>43</v>
      </c>
      <c r="Z390" s="304"/>
      <c r="AA390" s="301"/>
      <c r="AB390" s="302"/>
      <c r="AC390" s="302"/>
      <c r="AD390" s="303"/>
    </row>
    <row r="391" spans="1:30" ht="13.5" thickBot="1" x14ac:dyDescent="0.25">
      <c r="A391" s="46">
        <v>11</v>
      </c>
      <c r="B391" s="300"/>
      <c r="C391" s="301"/>
      <c r="D391" s="302"/>
      <c r="E391" s="302"/>
      <c r="F391" s="303"/>
      <c r="K391" s="38">
        <v>22</v>
      </c>
      <c r="L391" s="304"/>
      <c r="M391" s="301"/>
      <c r="N391" s="302"/>
      <c r="O391" s="302"/>
      <c r="P391" s="303"/>
      <c r="R391" s="38">
        <v>33</v>
      </c>
      <c r="S391" s="300"/>
      <c r="T391" s="301"/>
      <c r="U391" s="302"/>
      <c r="V391" s="302"/>
      <c r="W391" s="303"/>
      <c r="Y391" s="40"/>
      <c r="Z391" s="41"/>
      <c r="AA391" s="42"/>
      <c r="AB391" s="42"/>
      <c r="AC391" s="47" t="s">
        <v>5</v>
      </c>
      <c r="AD391" s="44">
        <f>SUM(F381:F391)+SUM(P381:P391)+SUM(AD381:AD390)+SUM(W381:W391)</f>
        <v>0</v>
      </c>
    </row>
    <row r="392" spans="1:30" x14ac:dyDescent="0.2">
      <c r="E392" s="48"/>
      <c r="O392" s="48"/>
      <c r="R392" s="29"/>
      <c r="V392" s="48"/>
      <c r="AC392" s="48"/>
    </row>
    <row r="393" spans="1:30" x14ac:dyDescent="0.2">
      <c r="E393" s="48"/>
      <c r="O393" s="48"/>
      <c r="R393" s="29"/>
      <c r="V393" s="48"/>
      <c r="AC393" s="48"/>
    </row>
    <row r="394" spans="1:30" x14ac:dyDescent="0.2">
      <c r="E394" s="48"/>
      <c r="O394" s="48"/>
      <c r="R394" s="29"/>
      <c r="V394" s="48"/>
      <c r="AC394" s="48"/>
    </row>
    <row r="395" spans="1:30" x14ac:dyDescent="0.2">
      <c r="E395" s="48"/>
      <c r="O395" s="48"/>
      <c r="R395" s="29"/>
      <c r="V395" s="48"/>
      <c r="AC395" s="48"/>
    </row>
    <row r="396" spans="1:30" x14ac:dyDescent="0.2">
      <c r="E396" s="48"/>
      <c r="O396" s="48"/>
      <c r="R396" s="29"/>
      <c r="V396" s="48"/>
      <c r="AC396" s="48"/>
    </row>
    <row r="397" spans="1:30" x14ac:dyDescent="0.2">
      <c r="E397" s="48"/>
      <c r="O397" s="48"/>
      <c r="R397" s="29"/>
      <c r="V397" s="48"/>
      <c r="AC397" s="48"/>
    </row>
    <row r="398" spans="1:30" ht="13.5" thickBot="1" x14ac:dyDescent="0.25">
      <c r="E398" s="48"/>
      <c r="O398" s="48"/>
      <c r="R398" s="29"/>
      <c r="V398" s="48"/>
      <c r="AC398" s="48"/>
    </row>
    <row r="399" spans="1:30" ht="16.5" customHeight="1" x14ac:dyDescent="0.2">
      <c r="A399" s="33">
        <v>17</v>
      </c>
      <c r="B399" s="474" t="str">
        <f>+" אסמכתא " &amp; B19 &amp;"         חזרה לטבלה "</f>
        <v xml:space="preserve"> אסמכתא          חזרה לטבלה </v>
      </c>
      <c r="C399" s="471" t="s">
        <v>40</v>
      </c>
      <c r="D399" s="471" t="s">
        <v>182</v>
      </c>
      <c r="E399" s="471" t="s">
        <v>41</v>
      </c>
      <c r="F399" s="471" t="s">
        <v>21</v>
      </c>
      <c r="K399" s="33">
        <v>17</v>
      </c>
      <c r="L399" s="474" t="str">
        <f>+" אסמכתא " &amp; B19 &amp;"         חזרה לטבלה "</f>
        <v xml:space="preserve"> אסמכתא          חזרה לטבלה </v>
      </c>
      <c r="M399" s="471" t="s">
        <v>40</v>
      </c>
      <c r="N399" s="471" t="s">
        <v>182</v>
      </c>
      <c r="O399" s="471" t="s">
        <v>41</v>
      </c>
      <c r="P399" s="471" t="s">
        <v>21</v>
      </c>
      <c r="R399" s="33">
        <v>17</v>
      </c>
      <c r="S399" s="316"/>
      <c r="T399" s="471" t="s">
        <v>40</v>
      </c>
      <c r="U399" s="471" t="s">
        <v>182</v>
      </c>
      <c r="V399" s="471" t="s">
        <v>41</v>
      </c>
      <c r="W399" s="471" t="s">
        <v>21</v>
      </c>
      <c r="Y399" s="33">
        <v>17</v>
      </c>
      <c r="Z399" s="316"/>
      <c r="AA399" s="471" t="s">
        <v>40</v>
      </c>
      <c r="AB399" s="471" t="s">
        <v>182</v>
      </c>
      <c r="AC399" s="471" t="s">
        <v>41</v>
      </c>
      <c r="AD399" s="471" t="s">
        <v>21</v>
      </c>
    </row>
    <row r="400" spans="1:30" ht="25.5" customHeight="1" x14ac:dyDescent="0.2">
      <c r="A400" s="35" t="s">
        <v>9</v>
      </c>
      <c r="B400" s="475"/>
      <c r="C400" s="473"/>
      <c r="D400" s="472"/>
      <c r="E400" s="473"/>
      <c r="F400" s="472"/>
      <c r="K400" s="35" t="s">
        <v>27</v>
      </c>
      <c r="L400" s="475"/>
      <c r="M400" s="473"/>
      <c r="N400" s="472"/>
      <c r="O400" s="473"/>
      <c r="P400" s="472"/>
      <c r="R400" s="35" t="s">
        <v>27</v>
      </c>
      <c r="S400" s="317" t="str">
        <f>+" אסמכתא " &amp; B19 &amp;"         חזרה לטבלה "</f>
        <v xml:space="preserve"> אסמכתא          חזרה לטבלה </v>
      </c>
      <c r="T400" s="473"/>
      <c r="U400" s="472"/>
      <c r="V400" s="473"/>
      <c r="W400" s="472"/>
      <c r="Y400" s="35" t="s">
        <v>27</v>
      </c>
      <c r="Z400" s="317" t="str">
        <f>+" אסמכתא " &amp; B19 &amp;"         חזרה לטבלה "</f>
        <v xml:space="preserve"> אסמכתא          חזרה לטבלה </v>
      </c>
      <c r="AA400" s="473"/>
      <c r="AB400" s="472"/>
      <c r="AC400" s="473"/>
      <c r="AD400" s="472"/>
    </row>
    <row r="401" spans="1:30" x14ac:dyDescent="0.2">
      <c r="A401" s="38">
        <v>1</v>
      </c>
      <c r="B401" s="300"/>
      <c r="C401" s="301"/>
      <c r="D401" s="302"/>
      <c r="E401" s="302"/>
      <c r="F401" s="303"/>
      <c r="K401" s="38">
        <v>12</v>
      </c>
      <c r="L401" s="304"/>
      <c r="M401" s="301"/>
      <c r="N401" s="302"/>
      <c r="O401" s="302"/>
      <c r="P401" s="303"/>
      <c r="R401" s="38">
        <v>23</v>
      </c>
      <c r="S401" s="300"/>
      <c r="T401" s="301"/>
      <c r="U401" s="302"/>
      <c r="V401" s="302"/>
      <c r="W401" s="303"/>
      <c r="Y401" s="38">
        <v>34</v>
      </c>
      <c r="Z401" s="304"/>
      <c r="AA401" s="301"/>
      <c r="AB401" s="302"/>
      <c r="AC401" s="302"/>
      <c r="AD401" s="303"/>
    </row>
    <row r="402" spans="1:30" x14ac:dyDescent="0.2">
      <c r="A402" s="38">
        <v>2</v>
      </c>
      <c r="B402" s="300"/>
      <c r="C402" s="301"/>
      <c r="D402" s="302"/>
      <c r="E402" s="302"/>
      <c r="F402" s="303"/>
      <c r="K402" s="38">
        <v>13</v>
      </c>
      <c r="L402" s="304"/>
      <c r="M402" s="301"/>
      <c r="N402" s="302"/>
      <c r="O402" s="302"/>
      <c r="P402" s="303"/>
      <c r="R402" s="38">
        <v>24</v>
      </c>
      <c r="S402" s="300"/>
      <c r="T402" s="301"/>
      <c r="U402" s="302"/>
      <c r="V402" s="302"/>
      <c r="W402" s="303"/>
      <c r="Y402" s="38">
        <v>35</v>
      </c>
      <c r="Z402" s="304"/>
      <c r="AA402" s="301"/>
      <c r="AB402" s="302"/>
      <c r="AC402" s="302"/>
      <c r="AD402" s="303"/>
    </row>
    <row r="403" spans="1:30" x14ac:dyDescent="0.2">
      <c r="A403" s="38">
        <v>3</v>
      </c>
      <c r="B403" s="300"/>
      <c r="C403" s="301"/>
      <c r="D403" s="302"/>
      <c r="E403" s="302"/>
      <c r="F403" s="303"/>
      <c r="K403" s="38">
        <v>14</v>
      </c>
      <c r="L403" s="304"/>
      <c r="M403" s="301"/>
      <c r="N403" s="302"/>
      <c r="O403" s="302"/>
      <c r="P403" s="303"/>
      <c r="R403" s="38">
        <v>25</v>
      </c>
      <c r="S403" s="300"/>
      <c r="T403" s="301"/>
      <c r="U403" s="302"/>
      <c r="V403" s="302"/>
      <c r="W403" s="303"/>
      <c r="Y403" s="38">
        <v>36</v>
      </c>
      <c r="Z403" s="304"/>
      <c r="AA403" s="301"/>
      <c r="AB403" s="302"/>
      <c r="AC403" s="302"/>
      <c r="AD403" s="303"/>
    </row>
    <row r="404" spans="1:30" x14ac:dyDescent="0.2">
      <c r="A404" s="38">
        <v>4</v>
      </c>
      <c r="B404" s="300"/>
      <c r="C404" s="301"/>
      <c r="D404" s="302"/>
      <c r="E404" s="302"/>
      <c r="F404" s="303"/>
      <c r="K404" s="38">
        <v>15</v>
      </c>
      <c r="L404" s="304"/>
      <c r="M404" s="301"/>
      <c r="N404" s="302"/>
      <c r="O404" s="302"/>
      <c r="P404" s="303"/>
      <c r="R404" s="38">
        <v>26</v>
      </c>
      <c r="S404" s="300"/>
      <c r="T404" s="301"/>
      <c r="U404" s="302"/>
      <c r="V404" s="302"/>
      <c r="W404" s="303"/>
      <c r="Y404" s="38">
        <v>37</v>
      </c>
      <c r="Z404" s="304"/>
      <c r="AA404" s="301"/>
      <c r="AB404" s="302"/>
      <c r="AC404" s="302"/>
      <c r="AD404" s="303"/>
    </row>
    <row r="405" spans="1:30" x14ac:dyDescent="0.2">
      <c r="A405" s="38">
        <v>5</v>
      </c>
      <c r="B405" s="300"/>
      <c r="C405" s="301"/>
      <c r="D405" s="302"/>
      <c r="E405" s="302"/>
      <c r="F405" s="303"/>
      <c r="K405" s="38">
        <v>16</v>
      </c>
      <c r="L405" s="304"/>
      <c r="M405" s="301"/>
      <c r="N405" s="302"/>
      <c r="O405" s="302"/>
      <c r="P405" s="303"/>
      <c r="R405" s="38">
        <v>27</v>
      </c>
      <c r="S405" s="300"/>
      <c r="T405" s="301"/>
      <c r="U405" s="302"/>
      <c r="V405" s="302"/>
      <c r="W405" s="303"/>
      <c r="Y405" s="38">
        <v>38</v>
      </c>
      <c r="Z405" s="304"/>
      <c r="AA405" s="301"/>
      <c r="AB405" s="302"/>
      <c r="AC405" s="302"/>
      <c r="AD405" s="303"/>
    </row>
    <row r="406" spans="1:30" x14ac:dyDescent="0.2">
      <c r="A406" s="38">
        <v>6</v>
      </c>
      <c r="B406" s="300"/>
      <c r="C406" s="301"/>
      <c r="D406" s="302"/>
      <c r="E406" s="302"/>
      <c r="F406" s="303"/>
      <c r="K406" s="38">
        <v>17</v>
      </c>
      <c r="L406" s="304"/>
      <c r="M406" s="301"/>
      <c r="N406" s="302"/>
      <c r="O406" s="302"/>
      <c r="P406" s="303"/>
      <c r="R406" s="38">
        <v>28</v>
      </c>
      <c r="S406" s="300"/>
      <c r="T406" s="301"/>
      <c r="U406" s="302"/>
      <c r="V406" s="302"/>
      <c r="W406" s="303"/>
      <c r="Y406" s="38">
        <v>39</v>
      </c>
      <c r="Z406" s="304"/>
      <c r="AA406" s="301"/>
      <c r="AB406" s="302"/>
      <c r="AC406" s="302"/>
      <c r="AD406" s="303"/>
    </row>
    <row r="407" spans="1:30" x14ac:dyDescent="0.2">
      <c r="A407" s="38">
        <v>7</v>
      </c>
      <c r="B407" s="300"/>
      <c r="C407" s="301"/>
      <c r="D407" s="302"/>
      <c r="E407" s="302"/>
      <c r="F407" s="303"/>
      <c r="K407" s="38">
        <v>18</v>
      </c>
      <c r="L407" s="304"/>
      <c r="M407" s="301"/>
      <c r="N407" s="302"/>
      <c r="O407" s="302"/>
      <c r="P407" s="303"/>
      <c r="R407" s="38">
        <v>29</v>
      </c>
      <c r="S407" s="300"/>
      <c r="T407" s="301"/>
      <c r="U407" s="302"/>
      <c r="V407" s="302"/>
      <c r="W407" s="303"/>
      <c r="Y407" s="38">
        <v>40</v>
      </c>
      <c r="Z407" s="304"/>
      <c r="AA407" s="301"/>
      <c r="AB407" s="302"/>
      <c r="AC407" s="302"/>
      <c r="AD407" s="303"/>
    </row>
    <row r="408" spans="1:30" x14ac:dyDescent="0.2">
      <c r="A408" s="38">
        <v>8</v>
      </c>
      <c r="B408" s="300"/>
      <c r="C408" s="301"/>
      <c r="D408" s="302"/>
      <c r="E408" s="302"/>
      <c r="F408" s="303"/>
      <c r="K408" s="38">
        <v>19</v>
      </c>
      <c r="L408" s="304"/>
      <c r="M408" s="301"/>
      <c r="N408" s="302"/>
      <c r="O408" s="302"/>
      <c r="P408" s="303"/>
      <c r="R408" s="38">
        <v>30</v>
      </c>
      <c r="S408" s="300"/>
      <c r="T408" s="301"/>
      <c r="U408" s="302"/>
      <c r="V408" s="302"/>
      <c r="W408" s="303"/>
      <c r="Y408" s="38">
        <v>41</v>
      </c>
      <c r="Z408" s="304"/>
      <c r="AA408" s="301"/>
      <c r="AB408" s="302"/>
      <c r="AC408" s="302"/>
      <c r="AD408" s="303"/>
    </row>
    <row r="409" spans="1:30" x14ac:dyDescent="0.2">
      <c r="A409" s="38">
        <v>9</v>
      </c>
      <c r="B409" s="300"/>
      <c r="C409" s="301"/>
      <c r="D409" s="302"/>
      <c r="E409" s="302"/>
      <c r="F409" s="303"/>
      <c r="K409" s="38">
        <v>20</v>
      </c>
      <c r="L409" s="304"/>
      <c r="M409" s="301"/>
      <c r="N409" s="302"/>
      <c r="O409" s="302"/>
      <c r="P409" s="303"/>
      <c r="R409" s="38">
        <v>31</v>
      </c>
      <c r="S409" s="300"/>
      <c r="T409" s="301"/>
      <c r="U409" s="302"/>
      <c r="V409" s="302"/>
      <c r="W409" s="303"/>
      <c r="Y409" s="38">
        <v>42</v>
      </c>
      <c r="Z409" s="304"/>
      <c r="AA409" s="301"/>
      <c r="AB409" s="302"/>
      <c r="AC409" s="302"/>
      <c r="AD409" s="303"/>
    </row>
    <row r="410" spans="1:30" x14ac:dyDescent="0.2">
      <c r="A410" s="38">
        <v>10</v>
      </c>
      <c r="B410" s="300"/>
      <c r="C410" s="301"/>
      <c r="D410" s="302"/>
      <c r="E410" s="302"/>
      <c r="F410" s="303"/>
      <c r="K410" s="38">
        <v>21</v>
      </c>
      <c r="L410" s="304"/>
      <c r="M410" s="301"/>
      <c r="N410" s="302"/>
      <c r="O410" s="302"/>
      <c r="P410" s="303"/>
      <c r="R410" s="38">
        <v>32</v>
      </c>
      <c r="S410" s="300"/>
      <c r="T410" s="301"/>
      <c r="U410" s="302"/>
      <c r="V410" s="302"/>
      <c r="W410" s="303"/>
      <c r="Y410" s="38">
        <v>43</v>
      </c>
      <c r="Z410" s="304"/>
      <c r="AA410" s="301"/>
      <c r="AB410" s="302"/>
      <c r="AC410" s="302"/>
      <c r="AD410" s="303"/>
    </row>
    <row r="411" spans="1:30" ht="13.5" thickBot="1" x14ac:dyDescent="0.25">
      <c r="A411" s="46">
        <v>11</v>
      </c>
      <c r="B411" s="300"/>
      <c r="C411" s="301"/>
      <c r="D411" s="302"/>
      <c r="E411" s="302"/>
      <c r="F411" s="303"/>
      <c r="K411" s="38">
        <v>22</v>
      </c>
      <c r="L411" s="304"/>
      <c r="M411" s="301"/>
      <c r="N411" s="302"/>
      <c r="O411" s="302"/>
      <c r="P411" s="303"/>
      <c r="R411" s="38">
        <v>33</v>
      </c>
      <c r="S411" s="300"/>
      <c r="T411" s="301"/>
      <c r="U411" s="302"/>
      <c r="V411" s="302"/>
      <c r="W411" s="303"/>
      <c r="Y411" s="40"/>
      <c r="Z411" s="41"/>
      <c r="AA411" s="42"/>
      <c r="AB411" s="42"/>
      <c r="AC411" s="47" t="s">
        <v>5</v>
      </c>
      <c r="AD411" s="44">
        <f>SUM(F401:F411)+SUM(P401:P411)+SUM(AD401:AD410)+SUM(W401:W411)</f>
        <v>0</v>
      </c>
    </row>
    <row r="412" spans="1:30" x14ac:dyDescent="0.2">
      <c r="E412" s="48"/>
      <c r="O412" s="48"/>
      <c r="R412" s="29"/>
      <c r="V412" s="48"/>
      <c r="AC412" s="48"/>
    </row>
    <row r="413" spans="1:30" x14ac:dyDescent="0.2">
      <c r="E413" s="48"/>
      <c r="O413" s="48"/>
      <c r="R413" s="29"/>
      <c r="V413" s="48"/>
      <c r="AC413" s="48"/>
    </row>
    <row r="414" spans="1:30" x14ac:dyDescent="0.2">
      <c r="E414" s="48"/>
      <c r="O414" s="48"/>
      <c r="R414" s="29"/>
      <c r="V414" s="48"/>
      <c r="AC414" s="48"/>
    </row>
    <row r="415" spans="1:30" x14ac:dyDescent="0.2">
      <c r="E415" s="48"/>
      <c r="O415" s="48"/>
      <c r="R415" s="29"/>
      <c r="V415" s="48"/>
      <c r="AC415" s="48"/>
    </row>
    <row r="416" spans="1:30" x14ac:dyDescent="0.2">
      <c r="E416" s="48"/>
      <c r="O416" s="48"/>
      <c r="R416" s="29"/>
      <c r="V416" s="48"/>
      <c r="AC416" s="48"/>
    </row>
    <row r="417" spans="1:30" x14ac:dyDescent="0.2">
      <c r="E417" s="48"/>
      <c r="O417" s="48"/>
      <c r="R417" s="29"/>
      <c r="V417" s="48"/>
      <c r="AC417" s="48"/>
    </row>
    <row r="418" spans="1:30" ht="13.5" thickBot="1" x14ac:dyDescent="0.25">
      <c r="E418" s="48"/>
      <c r="O418" s="48"/>
      <c r="R418" s="29"/>
      <c r="V418" s="48"/>
      <c r="AC418" s="48"/>
    </row>
    <row r="419" spans="1:30" ht="16.5" customHeight="1" x14ac:dyDescent="0.2">
      <c r="A419" s="33">
        <v>18</v>
      </c>
      <c r="B419" s="474" t="str">
        <f>+" אסמכתא " &amp; B20 &amp;"         חזרה לטבלה "</f>
        <v xml:space="preserve"> אסמכתא          חזרה לטבלה </v>
      </c>
      <c r="C419" s="471" t="s">
        <v>40</v>
      </c>
      <c r="D419" s="471" t="s">
        <v>182</v>
      </c>
      <c r="E419" s="471" t="s">
        <v>41</v>
      </c>
      <c r="F419" s="471" t="s">
        <v>21</v>
      </c>
      <c r="K419" s="33">
        <v>18</v>
      </c>
      <c r="L419" s="474" t="str">
        <f>+" אסמכתא " &amp; B20 &amp;"         חזרה לטבלה "</f>
        <v xml:space="preserve"> אסמכתא          חזרה לטבלה </v>
      </c>
      <c r="M419" s="471" t="s">
        <v>40</v>
      </c>
      <c r="N419" s="471" t="s">
        <v>182</v>
      </c>
      <c r="O419" s="471" t="s">
        <v>41</v>
      </c>
      <c r="P419" s="471" t="s">
        <v>21</v>
      </c>
      <c r="R419" s="33">
        <v>18</v>
      </c>
      <c r="S419" s="316"/>
      <c r="T419" s="471" t="s">
        <v>40</v>
      </c>
      <c r="U419" s="471" t="s">
        <v>182</v>
      </c>
      <c r="V419" s="471" t="s">
        <v>41</v>
      </c>
      <c r="W419" s="471" t="s">
        <v>21</v>
      </c>
      <c r="Y419" s="33">
        <v>18</v>
      </c>
      <c r="Z419" s="316"/>
      <c r="AA419" s="471" t="s">
        <v>40</v>
      </c>
      <c r="AB419" s="471" t="s">
        <v>182</v>
      </c>
      <c r="AC419" s="471" t="s">
        <v>41</v>
      </c>
      <c r="AD419" s="471" t="s">
        <v>21</v>
      </c>
    </row>
    <row r="420" spans="1:30" ht="25.5" customHeight="1" x14ac:dyDescent="0.2">
      <c r="A420" s="35" t="s">
        <v>9</v>
      </c>
      <c r="B420" s="475"/>
      <c r="C420" s="473"/>
      <c r="D420" s="472"/>
      <c r="E420" s="473"/>
      <c r="F420" s="472"/>
      <c r="K420" s="35" t="s">
        <v>27</v>
      </c>
      <c r="L420" s="475"/>
      <c r="M420" s="473"/>
      <c r="N420" s="472"/>
      <c r="O420" s="473"/>
      <c r="P420" s="472"/>
      <c r="R420" s="35" t="s">
        <v>27</v>
      </c>
      <c r="S420" s="317" t="str">
        <f>+" אסמכתא " &amp; B20 &amp;"         חזרה לטבלה "</f>
        <v xml:space="preserve"> אסמכתא          חזרה לטבלה </v>
      </c>
      <c r="T420" s="473"/>
      <c r="U420" s="472"/>
      <c r="V420" s="473"/>
      <c r="W420" s="472"/>
      <c r="Y420" s="35" t="s">
        <v>27</v>
      </c>
      <c r="Z420" s="317" t="str">
        <f>+" אסמכתא " &amp; B20 &amp;"         חזרה לטבלה "</f>
        <v xml:space="preserve"> אסמכתא          חזרה לטבלה </v>
      </c>
      <c r="AA420" s="473"/>
      <c r="AB420" s="472"/>
      <c r="AC420" s="473"/>
      <c r="AD420" s="472"/>
    </row>
    <row r="421" spans="1:30" x14ac:dyDescent="0.2">
      <c r="A421" s="38">
        <v>1</v>
      </c>
      <c r="B421" s="300"/>
      <c r="C421" s="301"/>
      <c r="D421" s="302"/>
      <c r="E421" s="302"/>
      <c r="F421" s="303"/>
      <c r="K421" s="38">
        <v>12</v>
      </c>
      <c r="L421" s="304"/>
      <c r="M421" s="301"/>
      <c r="N421" s="302"/>
      <c r="O421" s="302"/>
      <c r="P421" s="303"/>
      <c r="R421" s="38">
        <v>23</v>
      </c>
      <c r="S421" s="300"/>
      <c r="T421" s="301"/>
      <c r="U421" s="302"/>
      <c r="V421" s="302"/>
      <c r="W421" s="303"/>
      <c r="Y421" s="38">
        <v>34</v>
      </c>
      <c r="Z421" s="304"/>
      <c r="AA421" s="301"/>
      <c r="AB421" s="302"/>
      <c r="AC421" s="302"/>
      <c r="AD421" s="303"/>
    </row>
    <row r="422" spans="1:30" x14ac:dyDescent="0.2">
      <c r="A422" s="38">
        <v>2</v>
      </c>
      <c r="B422" s="300"/>
      <c r="C422" s="301"/>
      <c r="D422" s="302"/>
      <c r="E422" s="302"/>
      <c r="F422" s="303"/>
      <c r="K422" s="38">
        <v>13</v>
      </c>
      <c r="L422" s="304"/>
      <c r="M422" s="301"/>
      <c r="N422" s="302"/>
      <c r="O422" s="302"/>
      <c r="P422" s="303"/>
      <c r="R422" s="38">
        <v>24</v>
      </c>
      <c r="S422" s="300"/>
      <c r="T422" s="301"/>
      <c r="U422" s="302"/>
      <c r="V422" s="302"/>
      <c r="W422" s="303"/>
      <c r="Y422" s="38">
        <v>35</v>
      </c>
      <c r="Z422" s="304"/>
      <c r="AA422" s="301"/>
      <c r="AB422" s="302"/>
      <c r="AC422" s="302"/>
      <c r="AD422" s="303"/>
    </row>
    <row r="423" spans="1:30" x14ac:dyDescent="0.2">
      <c r="A423" s="38">
        <v>3</v>
      </c>
      <c r="B423" s="300"/>
      <c r="C423" s="301"/>
      <c r="D423" s="302"/>
      <c r="E423" s="302"/>
      <c r="F423" s="303"/>
      <c r="K423" s="38">
        <v>14</v>
      </c>
      <c r="L423" s="304"/>
      <c r="M423" s="301"/>
      <c r="N423" s="302"/>
      <c r="O423" s="302"/>
      <c r="P423" s="303"/>
      <c r="R423" s="38">
        <v>25</v>
      </c>
      <c r="S423" s="300"/>
      <c r="T423" s="301"/>
      <c r="U423" s="302"/>
      <c r="V423" s="302"/>
      <c r="W423" s="303"/>
      <c r="Y423" s="38">
        <v>36</v>
      </c>
      <c r="Z423" s="304"/>
      <c r="AA423" s="301"/>
      <c r="AB423" s="302"/>
      <c r="AC423" s="302"/>
      <c r="AD423" s="303"/>
    </row>
    <row r="424" spans="1:30" x14ac:dyDescent="0.2">
      <c r="A424" s="38">
        <v>4</v>
      </c>
      <c r="B424" s="300"/>
      <c r="C424" s="301"/>
      <c r="D424" s="302"/>
      <c r="E424" s="302"/>
      <c r="F424" s="303"/>
      <c r="K424" s="38">
        <v>15</v>
      </c>
      <c r="L424" s="304"/>
      <c r="M424" s="301"/>
      <c r="N424" s="302"/>
      <c r="O424" s="302"/>
      <c r="P424" s="303"/>
      <c r="R424" s="38">
        <v>26</v>
      </c>
      <c r="S424" s="300"/>
      <c r="T424" s="301"/>
      <c r="U424" s="302"/>
      <c r="V424" s="302"/>
      <c r="W424" s="303"/>
      <c r="Y424" s="38">
        <v>37</v>
      </c>
      <c r="Z424" s="304"/>
      <c r="AA424" s="301"/>
      <c r="AB424" s="302"/>
      <c r="AC424" s="302"/>
      <c r="AD424" s="303"/>
    </row>
    <row r="425" spans="1:30" x14ac:dyDescent="0.2">
      <c r="A425" s="38">
        <v>5</v>
      </c>
      <c r="B425" s="300"/>
      <c r="C425" s="301"/>
      <c r="D425" s="302"/>
      <c r="E425" s="302"/>
      <c r="F425" s="303"/>
      <c r="K425" s="38">
        <v>16</v>
      </c>
      <c r="L425" s="304"/>
      <c r="M425" s="301"/>
      <c r="N425" s="302"/>
      <c r="O425" s="302"/>
      <c r="P425" s="303"/>
      <c r="R425" s="38">
        <v>27</v>
      </c>
      <c r="S425" s="300"/>
      <c r="T425" s="301"/>
      <c r="U425" s="302"/>
      <c r="V425" s="302"/>
      <c r="W425" s="303"/>
      <c r="Y425" s="38">
        <v>38</v>
      </c>
      <c r="Z425" s="304"/>
      <c r="AA425" s="301"/>
      <c r="AB425" s="302"/>
      <c r="AC425" s="302"/>
      <c r="AD425" s="303"/>
    </row>
    <row r="426" spans="1:30" x14ac:dyDescent="0.2">
      <c r="A426" s="38">
        <v>6</v>
      </c>
      <c r="B426" s="300"/>
      <c r="C426" s="301"/>
      <c r="D426" s="302"/>
      <c r="E426" s="302"/>
      <c r="F426" s="303"/>
      <c r="K426" s="38">
        <v>17</v>
      </c>
      <c r="L426" s="304"/>
      <c r="M426" s="301"/>
      <c r="N426" s="302"/>
      <c r="O426" s="302"/>
      <c r="P426" s="303"/>
      <c r="R426" s="38">
        <v>28</v>
      </c>
      <c r="S426" s="300"/>
      <c r="T426" s="301"/>
      <c r="U426" s="302"/>
      <c r="V426" s="302"/>
      <c r="W426" s="303"/>
      <c r="Y426" s="38">
        <v>39</v>
      </c>
      <c r="Z426" s="304"/>
      <c r="AA426" s="301"/>
      <c r="AB426" s="302"/>
      <c r="AC426" s="302"/>
      <c r="AD426" s="303"/>
    </row>
    <row r="427" spans="1:30" x14ac:dyDescent="0.2">
      <c r="A427" s="38">
        <v>7</v>
      </c>
      <c r="B427" s="300"/>
      <c r="C427" s="301"/>
      <c r="D427" s="302"/>
      <c r="E427" s="302"/>
      <c r="F427" s="303"/>
      <c r="K427" s="38">
        <v>18</v>
      </c>
      <c r="L427" s="304"/>
      <c r="M427" s="301"/>
      <c r="N427" s="302"/>
      <c r="O427" s="302"/>
      <c r="P427" s="303"/>
      <c r="R427" s="38">
        <v>29</v>
      </c>
      <c r="S427" s="300"/>
      <c r="T427" s="301"/>
      <c r="U427" s="302"/>
      <c r="V427" s="302"/>
      <c r="W427" s="303"/>
      <c r="Y427" s="38">
        <v>40</v>
      </c>
      <c r="Z427" s="304"/>
      <c r="AA427" s="301"/>
      <c r="AB427" s="302"/>
      <c r="AC427" s="302"/>
      <c r="AD427" s="303"/>
    </row>
    <row r="428" spans="1:30" x14ac:dyDescent="0.2">
      <c r="A428" s="38">
        <v>8</v>
      </c>
      <c r="B428" s="300"/>
      <c r="C428" s="301"/>
      <c r="D428" s="302"/>
      <c r="E428" s="302"/>
      <c r="F428" s="303"/>
      <c r="K428" s="38">
        <v>19</v>
      </c>
      <c r="L428" s="304"/>
      <c r="M428" s="301"/>
      <c r="N428" s="302"/>
      <c r="O428" s="302"/>
      <c r="P428" s="303"/>
      <c r="R428" s="38">
        <v>30</v>
      </c>
      <c r="S428" s="300"/>
      <c r="T428" s="301"/>
      <c r="U428" s="302"/>
      <c r="V428" s="302"/>
      <c r="W428" s="303"/>
      <c r="Y428" s="38">
        <v>41</v>
      </c>
      <c r="Z428" s="304"/>
      <c r="AA428" s="301"/>
      <c r="AB428" s="302"/>
      <c r="AC428" s="302"/>
      <c r="AD428" s="303"/>
    </row>
    <row r="429" spans="1:30" x14ac:dyDescent="0.2">
      <c r="A429" s="38">
        <v>9</v>
      </c>
      <c r="B429" s="300"/>
      <c r="C429" s="301"/>
      <c r="D429" s="302"/>
      <c r="E429" s="302"/>
      <c r="F429" s="303"/>
      <c r="K429" s="38">
        <v>20</v>
      </c>
      <c r="L429" s="304"/>
      <c r="M429" s="301"/>
      <c r="N429" s="302"/>
      <c r="O429" s="302"/>
      <c r="P429" s="303"/>
      <c r="R429" s="38">
        <v>31</v>
      </c>
      <c r="S429" s="300"/>
      <c r="T429" s="301"/>
      <c r="U429" s="302"/>
      <c r="V429" s="302"/>
      <c r="W429" s="303"/>
      <c r="Y429" s="38">
        <v>42</v>
      </c>
      <c r="Z429" s="304"/>
      <c r="AA429" s="301"/>
      <c r="AB429" s="302"/>
      <c r="AC429" s="302"/>
      <c r="AD429" s="303"/>
    </row>
    <row r="430" spans="1:30" x14ac:dyDescent="0.2">
      <c r="A430" s="38">
        <v>10</v>
      </c>
      <c r="B430" s="300"/>
      <c r="C430" s="301"/>
      <c r="D430" s="302"/>
      <c r="E430" s="302"/>
      <c r="F430" s="303"/>
      <c r="K430" s="38">
        <v>21</v>
      </c>
      <c r="L430" s="304"/>
      <c r="M430" s="301"/>
      <c r="N430" s="302"/>
      <c r="O430" s="302"/>
      <c r="P430" s="303"/>
      <c r="R430" s="38">
        <v>32</v>
      </c>
      <c r="S430" s="300"/>
      <c r="T430" s="301"/>
      <c r="U430" s="302"/>
      <c r="V430" s="302"/>
      <c r="W430" s="303"/>
      <c r="Y430" s="38">
        <v>43</v>
      </c>
      <c r="Z430" s="304"/>
      <c r="AA430" s="301"/>
      <c r="AB430" s="302"/>
      <c r="AC430" s="302"/>
      <c r="AD430" s="303"/>
    </row>
    <row r="431" spans="1:30" ht="13.5" thickBot="1" x14ac:dyDescent="0.25">
      <c r="A431" s="46">
        <v>11</v>
      </c>
      <c r="B431" s="300"/>
      <c r="C431" s="301"/>
      <c r="D431" s="302"/>
      <c r="E431" s="302"/>
      <c r="F431" s="303"/>
      <c r="K431" s="38">
        <v>22</v>
      </c>
      <c r="L431" s="304"/>
      <c r="M431" s="301"/>
      <c r="N431" s="302"/>
      <c r="O431" s="302"/>
      <c r="P431" s="303"/>
      <c r="R431" s="38">
        <v>33</v>
      </c>
      <c r="S431" s="300"/>
      <c r="T431" s="301"/>
      <c r="U431" s="302"/>
      <c r="V431" s="302"/>
      <c r="W431" s="303"/>
      <c r="Y431" s="40"/>
      <c r="Z431" s="41"/>
      <c r="AA431" s="42"/>
      <c r="AB431" s="42"/>
      <c r="AC431" s="47" t="s">
        <v>5</v>
      </c>
      <c r="AD431" s="44">
        <f>SUM(F421:F431)+SUM(P421:P431)+SUM(AD421:AD430)+SUM(W421:W431)</f>
        <v>0</v>
      </c>
    </row>
    <row r="432" spans="1:30" x14ac:dyDescent="0.2">
      <c r="E432" s="48"/>
      <c r="O432" s="48"/>
      <c r="R432" s="29"/>
      <c r="V432" s="48"/>
      <c r="AC432" s="48"/>
    </row>
    <row r="433" spans="1:30" x14ac:dyDescent="0.2">
      <c r="E433" s="48"/>
      <c r="O433" s="48"/>
      <c r="R433" s="29"/>
      <c r="V433" s="48"/>
      <c r="AC433" s="48"/>
    </row>
    <row r="434" spans="1:30" x14ac:dyDescent="0.2">
      <c r="E434" s="48"/>
      <c r="O434" s="48"/>
      <c r="R434" s="29"/>
      <c r="V434" s="48"/>
      <c r="AC434" s="48"/>
    </row>
    <row r="435" spans="1:30" x14ac:dyDescent="0.2">
      <c r="E435" s="48"/>
      <c r="O435" s="48"/>
      <c r="R435" s="29"/>
      <c r="V435" s="48"/>
      <c r="AC435" s="48"/>
    </row>
    <row r="436" spans="1:30" x14ac:dyDescent="0.2">
      <c r="E436" s="48"/>
      <c r="O436" s="48"/>
      <c r="R436" s="29"/>
      <c r="V436" s="48"/>
      <c r="AC436" s="48"/>
    </row>
    <row r="437" spans="1:30" x14ac:dyDescent="0.2">
      <c r="E437" s="48"/>
      <c r="O437" s="48"/>
      <c r="R437" s="29"/>
      <c r="V437" s="48"/>
      <c r="AC437" s="48"/>
    </row>
    <row r="438" spans="1:30" ht="13.5" thickBot="1" x14ac:dyDescent="0.25">
      <c r="E438" s="48"/>
      <c r="O438" s="48"/>
      <c r="R438" s="29"/>
      <c r="V438" s="48"/>
      <c r="AC438" s="48"/>
    </row>
    <row r="439" spans="1:30" ht="16.5" customHeight="1" x14ac:dyDescent="0.2">
      <c r="A439" s="33">
        <v>19</v>
      </c>
      <c r="B439" s="474" t="str">
        <f>+" אסמכתא " &amp; B21 &amp;"         חזרה לטבלה "</f>
        <v xml:space="preserve"> אסמכתא          חזרה לטבלה </v>
      </c>
      <c r="C439" s="471" t="s">
        <v>40</v>
      </c>
      <c r="D439" s="471" t="s">
        <v>182</v>
      </c>
      <c r="E439" s="471" t="s">
        <v>41</v>
      </c>
      <c r="F439" s="471" t="s">
        <v>21</v>
      </c>
      <c r="K439" s="33">
        <v>19</v>
      </c>
      <c r="L439" s="474" t="str">
        <f>+" אסמכתא " &amp; B21 &amp;"         חזרה לטבלה "</f>
        <v xml:space="preserve"> אסמכתא          חזרה לטבלה </v>
      </c>
      <c r="M439" s="471" t="s">
        <v>40</v>
      </c>
      <c r="N439" s="471" t="s">
        <v>182</v>
      </c>
      <c r="O439" s="471" t="s">
        <v>41</v>
      </c>
      <c r="P439" s="471" t="s">
        <v>21</v>
      </c>
      <c r="R439" s="33">
        <v>19</v>
      </c>
      <c r="S439" s="316"/>
      <c r="T439" s="471" t="s">
        <v>40</v>
      </c>
      <c r="U439" s="471" t="s">
        <v>182</v>
      </c>
      <c r="V439" s="471" t="s">
        <v>41</v>
      </c>
      <c r="W439" s="471" t="s">
        <v>21</v>
      </c>
      <c r="Y439" s="33">
        <v>19</v>
      </c>
      <c r="Z439" s="316"/>
      <c r="AA439" s="471" t="s">
        <v>40</v>
      </c>
      <c r="AB439" s="471" t="s">
        <v>182</v>
      </c>
      <c r="AC439" s="471" t="s">
        <v>41</v>
      </c>
      <c r="AD439" s="471" t="s">
        <v>21</v>
      </c>
    </row>
    <row r="440" spans="1:30" ht="25.5" customHeight="1" x14ac:dyDescent="0.2">
      <c r="A440" s="35" t="s">
        <v>9</v>
      </c>
      <c r="B440" s="475"/>
      <c r="C440" s="473"/>
      <c r="D440" s="472"/>
      <c r="E440" s="473"/>
      <c r="F440" s="472"/>
      <c r="K440" s="35" t="s">
        <v>27</v>
      </c>
      <c r="L440" s="475"/>
      <c r="M440" s="473"/>
      <c r="N440" s="472"/>
      <c r="O440" s="473"/>
      <c r="P440" s="472"/>
      <c r="R440" s="35" t="s">
        <v>27</v>
      </c>
      <c r="S440" s="317" t="str">
        <f>+" אסמכתא " &amp; B21 &amp;"         חזרה לטבלה "</f>
        <v xml:space="preserve"> אסמכתא          חזרה לטבלה </v>
      </c>
      <c r="T440" s="473"/>
      <c r="U440" s="472"/>
      <c r="V440" s="473"/>
      <c r="W440" s="472"/>
      <c r="Y440" s="35" t="s">
        <v>27</v>
      </c>
      <c r="Z440" s="317" t="str">
        <f>+" אסמכתא " &amp; B21 &amp;"         חזרה לטבלה "</f>
        <v xml:space="preserve"> אסמכתא          חזרה לטבלה </v>
      </c>
      <c r="AA440" s="473"/>
      <c r="AB440" s="472"/>
      <c r="AC440" s="473"/>
      <c r="AD440" s="472"/>
    </row>
    <row r="441" spans="1:30" x14ac:dyDescent="0.2">
      <c r="A441" s="38">
        <v>1</v>
      </c>
      <c r="B441" s="300"/>
      <c r="C441" s="301"/>
      <c r="D441" s="302"/>
      <c r="E441" s="302"/>
      <c r="F441" s="303"/>
      <c r="K441" s="38">
        <v>12</v>
      </c>
      <c r="L441" s="304"/>
      <c r="M441" s="301"/>
      <c r="N441" s="302"/>
      <c r="O441" s="302"/>
      <c r="P441" s="303"/>
      <c r="R441" s="38">
        <v>23</v>
      </c>
      <c r="S441" s="300"/>
      <c r="T441" s="301"/>
      <c r="U441" s="302"/>
      <c r="V441" s="302"/>
      <c r="W441" s="303"/>
      <c r="Y441" s="38">
        <v>34</v>
      </c>
      <c r="Z441" s="304"/>
      <c r="AA441" s="301"/>
      <c r="AB441" s="302"/>
      <c r="AC441" s="302"/>
      <c r="AD441" s="303"/>
    </row>
    <row r="442" spans="1:30" x14ac:dyDescent="0.2">
      <c r="A442" s="38">
        <v>2</v>
      </c>
      <c r="B442" s="300"/>
      <c r="C442" s="301"/>
      <c r="D442" s="302"/>
      <c r="E442" s="302"/>
      <c r="F442" s="303"/>
      <c r="K442" s="38">
        <v>13</v>
      </c>
      <c r="L442" s="304"/>
      <c r="M442" s="301"/>
      <c r="N442" s="302"/>
      <c r="O442" s="302"/>
      <c r="P442" s="303"/>
      <c r="R442" s="38">
        <v>24</v>
      </c>
      <c r="S442" s="300"/>
      <c r="T442" s="301"/>
      <c r="U442" s="302"/>
      <c r="V442" s="302"/>
      <c r="W442" s="303"/>
      <c r="Y442" s="38">
        <v>35</v>
      </c>
      <c r="Z442" s="304"/>
      <c r="AA442" s="301"/>
      <c r="AB442" s="302"/>
      <c r="AC442" s="302"/>
      <c r="AD442" s="303"/>
    </row>
    <row r="443" spans="1:30" x14ac:dyDescent="0.2">
      <c r="A443" s="38">
        <v>3</v>
      </c>
      <c r="B443" s="300"/>
      <c r="C443" s="301"/>
      <c r="D443" s="302"/>
      <c r="E443" s="302"/>
      <c r="F443" s="303"/>
      <c r="K443" s="38">
        <v>14</v>
      </c>
      <c r="L443" s="304"/>
      <c r="M443" s="301"/>
      <c r="N443" s="302"/>
      <c r="O443" s="302"/>
      <c r="P443" s="303"/>
      <c r="R443" s="38">
        <v>25</v>
      </c>
      <c r="S443" s="300"/>
      <c r="T443" s="301"/>
      <c r="U443" s="302"/>
      <c r="V443" s="302"/>
      <c r="W443" s="303"/>
      <c r="Y443" s="38">
        <v>36</v>
      </c>
      <c r="Z443" s="304"/>
      <c r="AA443" s="301"/>
      <c r="AB443" s="302"/>
      <c r="AC443" s="302"/>
      <c r="AD443" s="303"/>
    </row>
    <row r="444" spans="1:30" x14ac:dyDescent="0.2">
      <c r="A444" s="38">
        <v>4</v>
      </c>
      <c r="B444" s="300"/>
      <c r="C444" s="301"/>
      <c r="D444" s="302"/>
      <c r="E444" s="302"/>
      <c r="F444" s="303"/>
      <c r="K444" s="38">
        <v>15</v>
      </c>
      <c r="L444" s="304"/>
      <c r="M444" s="301"/>
      <c r="N444" s="302"/>
      <c r="O444" s="302"/>
      <c r="P444" s="303"/>
      <c r="R444" s="38">
        <v>26</v>
      </c>
      <c r="S444" s="300"/>
      <c r="T444" s="301"/>
      <c r="U444" s="302"/>
      <c r="V444" s="302"/>
      <c r="W444" s="303"/>
      <c r="Y444" s="38">
        <v>37</v>
      </c>
      <c r="Z444" s="304"/>
      <c r="AA444" s="301"/>
      <c r="AB444" s="302"/>
      <c r="AC444" s="302"/>
      <c r="AD444" s="303"/>
    </row>
    <row r="445" spans="1:30" x14ac:dyDescent="0.2">
      <c r="A445" s="38">
        <v>5</v>
      </c>
      <c r="B445" s="300"/>
      <c r="C445" s="301"/>
      <c r="D445" s="302"/>
      <c r="E445" s="302"/>
      <c r="F445" s="303"/>
      <c r="K445" s="38">
        <v>16</v>
      </c>
      <c r="L445" s="304"/>
      <c r="M445" s="301"/>
      <c r="N445" s="302"/>
      <c r="O445" s="302"/>
      <c r="P445" s="303"/>
      <c r="R445" s="38">
        <v>27</v>
      </c>
      <c r="S445" s="300"/>
      <c r="T445" s="301"/>
      <c r="U445" s="302"/>
      <c r="V445" s="302"/>
      <c r="W445" s="303"/>
      <c r="Y445" s="38">
        <v>38</v>
      </c>
      <c r="Z445" s="304"/>
      <c r="AA445" s="301"/>
      <c r="AB445" s="302"/>
      <c r="AC445" s="302"/>
      <c r="AD445" s="303"/>
    </row>
    <row r="446" spans="1:30" x14ac:dyDescent="0.2">
      <c r="A446" s="38">
        <v>6</v>
      </c>
      <c r="B446" s="300"/>
      <c r="C446" s="301"/>
      <c r="D446" s="302"/>
      <c r="E446" s="302"/>
      <c r="F446" s="303"/>
      <c r="K446" s="38">
        <v>17</v>
      </c>
      <c r="L446" s="304"/>
      <c r="M446" s="301"/>
      <c r="N446" s="302"/>
      <c r="O446" s="302"/>
      <c r="P446" s="303"/>
      <c r="R446" s="38">
        <v>28</v>
      </c>
      <c r="S446" s="300"/>
      <c r="T446" s="301"/>
      <c r="U446" s="302"/>
      <c r="V446" s="302"/>
      <c r="W446" s="303"/>
      <c r="Y446" s="38">
        <v>39</v>
      </c>
      <c r="Z446" s="304"/>
      <c r="AA446" s="301"/>
      <c r="AB446" s="302"/>
      <c r="AC446" s="302"/>
      <c r="AD446" s="303"/>
    </row>
    <row r="447" spans="1:30" x14ac:dyDescent="0.2">
      <c r="A447" s="38">
        <v>7</v>
      </c>
      <c r="B447" s="300"/>
      <c r="C447" s="301"/>
      <c r="D447" s="302"/>
      <c r="E447" s="302"/>
      <c r="F447" s="303"/>
      <c r="K447" s="38">
        <v>18</v>
      </c>
      <c r="L447" s="304"/>
      <c r="M447" s="301"/>
      <c r="N447" s="302"/>
      <c r="O447" s="302"/>
      <c r="P447" s="303"/>
      <c r="R447" s="38">
        <v>29</v>
      </c>
      <c r="S447" s="300"/>
      <c r="T447" s="301"/>
      <c r="U447" s="302"/>
      <c r="V447" s="302"/>
      <c r="W447" s="303"/>
      <c r="Y447" s="38">
        <v>40</v>
      </c>
      <c r="Z447" s="304"/>
      <c r="AA447" s="301"/>
      <c r="AB447" s="302"/>
      <c r="AC447" s="302"/>
      <c r="AD447" s="303"/>
    </row>
    <row r="448" spans="1:30" x14ac:dyDescent="0.2">
      <c r="A448" s="38">
        <v>8</v>
      </c>
      <c r="B448" s="300"/>
      <c r="C448" s="301"/>
      <c r="D448" s="302"/>
      <c r="E448" s="302"/>
      <c r="F448" s="303"/>
      <c r="K448" s="38">
        <v>19</v>
      </c>
      <c r="L448" s="304"/>
      <c r="M448" s="301"/>
      <c r="N448" s="302"/>
      <c r="O448" s="302"/>
      <c r="P448" s="303"/>
      <c r="R448" s="38">
        <v>30</v>
      </c>
      <c r="S448" s="300"/>
      <c r="T448" s="301"/>
      <c r="U448" s="302"/>
      <c r="V448" s="302"/>
      <c r="W448" s="303"/>
      <c r="Y448" s="38">
        <v>41</v>
      </c>
      <c r="Z448" s="304"/>
      <c r="AA448" s="301"/>
      <c r="AB448" s="302"/>
      <c r="AC448" s="302"/>
      <c r="AD448" s="303"/>
    </row>
    <row r="449" spans="1:30" x14ac:dyDescent="0.2">
      <c r="A449" s="38">
        <v>9</v>
      </c>
      <c r="B449" s="300"/>
      <c r="C449" s="301"/>
      <c r="D449" s="302"/>
      <c r="E449" s="302"/>
      <c r="F449" s="303"/>
      <c r="K449" s="38">
        <v>20</v>
      </c>
      <c r="L449" s="304"/>
      <c r="M449" s="301"/>
      <c r="N449" s="302"/>
      <c r="O449" s="302"/>
      <c r="P449" s="303"/>
      <c r="R449" s="38">
        <v>31</v>
      </c>
      <c r="S449" s="300"/>
      <c r="T449" s="301"/>
      <c r="U449" s="302"/>
      <c r="V449" s="302"/>
      <c r="W449" s="303"/>
      <c r="Y449" s="38">
        <v>42</v>
      </c>
      <c r="Z449" s="304"/>
      <c r="AA449" s="301"/>
      <c r="AB449" s="302"/>
      <c r="AC449" s="302"/>
      <c r="AD449" s="303"/>
    </row>
    <row r="450" spans="1:30" x14ac:dyDescent="0.2">
      <c r="A450" s="38">
        <v>10</v>
      </c>
      <c r="B450" s="300"/>
      <c r="C450" s="301"/>
      <c r="D450" s="302"/>
      <c r="E450" s="302"/>
      <c r="F450" s="303"/>
      <c r="K450" s="38">
        <v>21</v>
      </c>
      <c r="L450" s="304"/>
      <c r="M450" s="301"/>
      <c r="N450" s="302"/>
      <c r="O450" s="302"/>
      <c r="P450" s="303"/>
      <c r="R450" s="38">
        <v>32</v>
      </c>
      <c r="S450" s="300"/>
      <c r="T450" s="301"/>
      <c r="U450" s="302"/>
      <c r="V450" s="302"/>
      <c r="W450" s="303"/>
      <c r="Y450" s="38">
        <v>43</v>
      </c>
      <c r="Z450" s="304"/>
      <c r="AA450" s="301"/>
      <c r="AB450" s="302"/>
      <c r="AC450" s="302"/>
      <c r="AD450" s="303"/>
    </row>
    <row r="451" spans="1:30" ht="13.5" thickBot="1" x14ac:dyDescent="0.25">
      <c r="A451" s="46">
        <v>11</v>
      </c>
      <c r="B451" s="300"/>
      <c r="C451" s="301"/>
      <c r="D451" s="302"/>
      <c r="E451" s="302"/>
      <c r="F451" s="303"/>
      <c r="K451" s="38">
        <v>22</v>
      </c>
      <c r="L451" s="304"/>
      <c r="M451" s="301"/>
      <c r="N451" s="302"/>
      <c r="O451" s="302"/>
      <c r="P451" s="303"/>
      <c r="R451" s="38">
        <v>33</v>
      </c>
      <c r="S451" s="300"/>
      <c r="T451" s="301"/>
      <c r="U451" s="302"/>
      <c r="V451" s="302"/>
      <c r="W451" s="303"/>
      <c r="Y451" s="40"/>
      <c r="Z451" s="41"/>
      <c r="AA451" s="42"/>
      <c r="AB451" s="42"/>
      <c r="AC451" s="47" t="s">
        <v>5</v>
      </c>
      <c r="AD451" s="44">
        <f>SUM(F441:F451)+SUM(P441:P451)+SUM(AD441:AD450)+SUM(W441:W451)</f>
        <v>0</v>
      </c>
    </row>
    <row r="452" spans="1:30" x14ac:dyDescent="0.2">
      <c r="E452" s="48"/>
      <c r="O452" s="48"/>
      <c r="R452" s="29"/>
      <c r="V452" s="48"/>
      <c r="AC452" s="48"/>
    </row>
    <row r="453" spans="1:30" x14ac:dyDescent="0.2">
      <c r="E453" s="48"/>
      <c r="O453" s="48"/>
      <c r="R453" s="29"/>
      <c r="V453" s="48"/>
      <c r="AC453" s="48"/>
    </row>
    <row r="454" spans="1:30" x14ac:dyDescent="0.2">
      <c r="E454" s="48"/>
      <c r="O454" s="48"/>
      <c r="R454" s="29"/>
      <c r="V454" s="48"/>
      <c r="AC454" s="48"/>
    </row>
    <row r="455" spans="1:30" x14ac:dyDescent="0.2">
      <c r="E455" s="48"/>
      <c r="O455" s="48"/>
      <c r="R455" s="29"/>
      <c r="V455" s="48"/>
      <c r="AC455" s="48"/>
    </row>
    <row r="456" spans="1:30" x14ac:dyDescent="0.2">
      <c r="E456" s="48"/>
      <c r="O456" s="48"/>
      <c r="R456" s="29"/>
      <c r="V456" s="48"/>
      <c r="AC456" s="48"/>
    </row>
    <row r="457" spans="1:30" x14ac:dyDescent="0.2">
      <c r="E457" s="48"/>
      <c r="O457" s="48"/>
      <c r="R457" s="29"/>
      <c r="V457" s="48"/>
      <c r="AC457" s="48"/>
    </row>
    <row r="458" spans="1:30" ht="13.5" thickBot="1" x14ac:dyDescent="0.25">
      <c r="E458" s="48"/>
      <c r="O458" s="48"/>
      <c r="R458" s="29"/>
      <c r="V458" s="48"/>
      <c r="AC458" s="48"/>
    </row>
    <row r="459" spans="1:30" ht="16.5" customHeight="1" x14ac:dyDescent="0.2">
      <c r="A459" s="33">
        <v>20</v>
      </c>
      <c r="B459" s="34"/>
      <c r="C459" s="471" t="s">
        <v>40</v>
      </c>
      <c r="D459" s="471" t="s">
        <v>182</v>
      </c>
      <c r="E459" s="471" t="s">
        <v>41</v>
      </c>
      <c r="F459" s="312" t="s">
        <v>21</v>
      </c>
      <c r="K459" s="33">
        <v>20</v>
      </c>
      <c r="L459" s="34"/>
      <c r="M459" s="471" t="s">
        <v>40</v>
      </c>
      <c r="N459" s="471" t="s">
        <v>182</v>
      </c>
      <c r="O459" s="471" t="s">
        <v>41</v>
      </c>
      <c r="P459" s="471" t="s">
        <v>21</v>
      </c>
      <c r="R459" s="33">
        <v>20</v>
      </c>
      <c r="S459" s="34"/>
      <c r="T459" s="471" t="s">
        <v>40</v>
      </c>
      <c r="U459" s="471" t="s">
        <v>182</v>
      </c>
      <c r="V459" s="471" t="s">
        <v>41</v>
      </c>
      <c r="W459" s="471" t="s">
        <v>21</v>
      </c>
      <c r="Y459" s="33">
        <v>20</v>
      </c>
      <c r="Z459" s="34"/>
      <c r="AA459" s="471" t="s">
        <v>40</v>
      </c>
      <c r="AB459" s="471" t="s">
        <v>182</v>
      </c>
      <c r="AC459" s="471" t="s">
        <v>41</v>
      </c>
      <c r="AD459" s="471" t="s">
        <v>21</v>
      </c>
    </row>
    <row r="460" spans="1:30" ht="25.5" x14ac:dyDescent="0.2">
      <c r="A460" s="35" t="s">
        <v>9</v>
      </c>
      <c r="B460" s="64" t="str">
        <f>+" אסמכתא " &amp; B22 &amp;"         חזרה לטבלה "</f>
        <v xml:space="preserve"> אסמכתא          חזרה לטבלה </v>
      </c>
      <c r="C460" s="473"/>
      <c r="D460" s="472"/>
      <c r="E460" s="473"/>
      <c r="F460" s="314"/>
      <c r="K460" s="35" t="s">
        <v>27</v>
      </c>
      <c r="L460" s="36" t="str">
        <f>+" אסמכתא " &amp; B22 &amp;"         חזרה לטבלה "</f>
        <v xml:space="preserve"> אסמכתא          חזרה לטבלה </v>
      </c>
      <c r="M460" s="473"/>
      <c r="N460" s="472"/>
      <c r="O460" s="473"/>
      <c r="P460" s="472"/>
      <c r="R460" s="35" t="s">
        <v>27</v>
      </c>
      <c r="S460" s="36" t="str">
        <f>+" אסמכתא " &amp; B22 &amp;"         חזרה לטבלה "</f>
        <v xml:space="preserve"> אסמכתא          חזרה לטבלה </v>
      </c>
      <c r="T460" s="473"/>
      <c r="U460" s="472"/>
      <c r="V460" s="473"/>
      <c r="W460" s="472"/>
      <c r="Y460" s="35" t="s">
        <v>27</v>
      </c>
      <c r="Z460" s="36" t="str">
        <f>+" אסמכתא " &amp; B22 &amp;"         חזרה לטבלה "</f>
        <v xml:space="preserve"> אסמכתא          חזרה לטבלה </v>
      </c>
      <c r="AA460" s="473"/>
      <c r="AB460" s="472"/>
      <c r="AC460" s="473"/>
      <c r="AD460" s="472"/>
    </row>
    <row r="461" spans="1:30" x14ac:dyDescent="0.2">
      <c r="A461" s="38">
        <v>1</v>
      </c>
      <c r="B461" s="300"/>
      <c r="C461" s="301"/>
      <c r="D461" s="302"/>
      <c r="E461" s="302"/>
      <c r="F461" s="303"/>
      <c r="K461" s="38">
        <v>12</v>
      </c>
      <c r="L461" s="304"/>
      <c r="M461" s="301"/>
      <c r="N461" s="302"/>
      <c r="O461" s="302"/>
      <c r="P461" s="303"/>
      <c r="R461" s="38">
        <v>23</v>
      </c>
      <c r="S461" s="300"/>
      <c r="T461" s="301"/>
      <c r="U461" s="302"/>
      <c r="V461" s="302"/>
      <c r="W461" s="303"/>
      <c r="Y461" s="38">
        <v>34</v>
      </c>
      <c r="Z461" s="304"/>
      <c r="AA461" s="301"/>
      <c r="AB461" s="302"/>
      <c r="AC461" s="302"/>
      <c r="AD461" s="303"/>
    </row>
    <row r="462" spans="1:30" x14ac:dyDescent="0.2">
      <c r="A462" s="38">
        <v>2</v>
      </c>
      <c r="B462" s="300"/>
      <c r="C462" s="301"/>
      <c r="D462" s="302"/>
      <c r="E462" s="302"/>
      <c r="F462" s="303"/>
      <c r="K462" s="38">
        <v>13</v>
      </c>
      <c r="L462" s="304"/>
      <c r="M462" s="301"/>
      <c r="N462" s="302"/>
      <c r="O462" s="302"/>
      <c r="P462" s="303"/>
      <c r="R462" s="38">
        <v>24</v>
      </c>
      <c r="S462" s="300"/>
      <c r="T462" s="301"/>
      <c r="U462" s="302"/>
      <c r="V462" s="302"/>
      <c r="W462" s="303"/>
      <c r="Y462" s="38">
        <v>35</v>
      </c>
      <c r="Z462" s="304"/>
      <c r="AA462" s="301"/>
      <c r="AB462" s="302"/>
      <c r="AC462" s="302"/>
      <c r="AD462" s="303"/>
    </row>
    <row r="463" spans="1:30" x14ac:dyDescent="0.2">
      <c r="A463" s="38">
        <v>3</v>
      </c>
      <c r="B463" s="300"/>
      <c r="C463" s="301"/>
      <c r="D463" s="302"/>
      <c r="E463" s="302"/>
      <c r="F463" s="303"/>
      <c r="K463" s="38">
        <v>14</v>
      </c>
      <c r="L463" s="304"/>
      <c r="M463" s="301"/>
      <c r="N463" s="302"/>
      <c r="O463" s="302"/>
      <c r="P463" s="303"/>
      <c r="R463" s="38">
        <v>25</v>
      </c>
      <c r="S463" s="300"/>
      <c r="T463" s="301"/>
      <c r="U463" s="302"/>
      <c r="V463" s="302"/>
      <c r="W463" s="303"/>
      <c r="Y463" s="38">
        <v>36</v>
      </c>
      <c r="Z463" s="304"/>
      <c r="AA463" s="301"/>
      <c r="AB463" s="302"/>
      <c r="AC463" s="302"/>
      <c r="AD463" s="303"/>
    </row>
    <row r="464" spans="1:30" x14ac:dyDescent="0.2">
      <c r="A464" s="38">
        <v>4</v>
      </c>
      <c r="B464" s="300"/>
      <c r="C464" s="301"/>
      <c r="D464" s="302"/>
      <c r="E464" s="302"/>
      <c r="F464" s="303"/>
      <c r="K464" s="38">
        <v>15</v>
      </c>
      <c r="L464" s="304"/>
      <c r="M464" s="301"/>
      <c r="N464" s="302"/>
      <c r="O464" s="302"/>
      <c r="P464" s="303"/>
      <c r="R464" s="38">
        <v>26</v>
      </c>
      <c r="S464" s="300"/>
      <c r="T464" s="301"/>
      <c r="U464" s="302"/>
      <c r="V464" s="302"/>
      <c r="W464" s="303"/>
      <c r="Y464" s="38">
        <v>37</v>
      </c>
      <c r="Z464" s="304"/>
      <c r="AA464" s="301"/>
      <c r="AB464" s="302"/>
      <c r="AC464" s="302"/>
      <c r="AD464" s="303"/>
    </row>
    <row r="465" spans="1:30" x14ac:dyDescent="0.2">
      <c r="A465" s="38">
        <v>5</v>
      </c>
      <c r="B465" s="300"/>
      <c r="C465" s="301"/>
      <c r="D465" s="302"/>
      <c r="E465" s="302"/>
      <c r="F465" s="303"/>
      <c r="K465" s="38">
        <v>16</v>
      </c>
      <c r="L465" s="304"/>
      <c r="M465" s="301"/>
      <c r="N465" s="302"/>
      <c r="O465" s="302"/>
      <c r="P465" s="303"/>
      <c r="R465" s="38">
        <v>27</v>
      </c>
      <c r="S465" s="300"/>
      <c r="T465" s="301"/>
      <c r="U465" s="302"/>
      <c r="V465" s="302"/>
      <c r="W465" s="303"/>
      <c r="Y465" s="38">
        <v>38</v>
      </c>
      <c r="Z465" s="304"/>
      <c r="AA465" s="301"/>
      <c r="AB465" s="302"/>
      <c r="AC465" s="302"/>
      <c r="AD465" s="303"/>
    </row>
    <row r="466" spans="1:30" x14ac:dyDescent="0.2">
      <c r="A466" s="38">
        <v>6</v>
      </c>
      <c r="B466" s="300"/>
      <c r="C466" s="301"/>
      <c r="D466" s="302"/>
      <c r="E466" s="302"/>
      <c r="F466" s="303"/>
      <c r="K466" s="38">
        <v>17</v>
      </c>
      <c r="L466" s="304"/>
      <c r="M466" s="301"/>
      <c r="N466" s="302"/>
      <c r="O466" s="302"/>
      <c r="P466" s="303"/>
      <c r="R466" s="38">
        <v>28</v>
      </c>
      <c r="S466" s="300"/>
      <c r="T466" s="301"/>
      <c r="U466" s="302"/>
      <c r="V466" s="302"/>
      <c r="W466" s="303"/>
      <c r="Y466" s="38">
        <v>39</v>
      </c>
      <c r="Z466" s="304"/>
      <c r="AA466" s="301"/>
      <c r="AB466" s="302"/>
      <c r="AC466" s="302"/>
      <c r="AD466" s="303"/>
    </row>
    <row r="467" spans="1:30" x14ac:dyDescent="0.2">
      <c r="A467" s="38">
        <v>7</v>
      </c>
      <c r="B467" s="300"/>
      <c r="C467" s="301"/>
      <c r="D467" s="302"/>
      <c r="E467" s="302"/>
      <c r="F467" s="303"/>
      <c r="K467" s="38">
        <v>18</v>
      </c>
      <c r="L467" s="304"/>
      <c r="M467" s="301"/>
      <c r="N467" s="302"/>
      <c r="O467" s="302"/>
      <c r="P467" s="303"/>
      <c r="R467" s="38">
        <v>29</v>
      </c>
      <c r="S467" s="300"/>
      <c r="T467" s="301"/>
      <c r="U467" s="302"/>
      <c r="V467" s="302"/>
      <c r="W467" s="303"/>
      <c r="Y467" s="38">
        <v>40</v>
      </c>
      <c r="Z467" s="304"/>
      <c r="AA467" s="301"/>
      <c r="AB467" s="302"/>
      <c r="AC467" s="302"/>
      <c r="AD467" s="303"/>
    </row>
    <row r="468" spans="1:30" x14ac:dyDescent="0.2">
      <c r="A468" s="38">
        <v>8</v>
      </c>
      <c r="B468" s="300"/>
      <c r="C468" s="301"/>
      <c r="D468" s="302"/>
      <c r="E468" s="302"/>
      <c r="F468" s="303"/>
      <c r="K468" s="38">
        <v>19</v>
      </c>
      <c r="L468" s="304"/>
      <c r="M468" s="301"/>
      <c r="N468" s="302"/>
      <c r="O468" s="302"/>
      <c r="P468" s="303"/>
      <c r="R468" s="38">
        <v>30</v>
      </c>
      <c r="S468" s="300"/>
      <c r="T468" s="301"/>
      <c r="U468" s="302"/>
      <c r="V468" s="302"/>
      <c r="W468" s="303"/>
      <c r="Y468" s="38">
        <v>41</v>
      </c>
      <c r="Z468" s="304"/>
      <c r="AA468" s="301"/>
      <c r="AB468" s="302"/>
      <c r="AC468" s="302"/>
      <c r="AD468" s="303"/>
    </row>
    <row r="469" spans="1:30" x14ac:dyDescent="0.2">
      <c r="A469" s="38">
        <v>9</v>
      </c>
      <c r="B469" s="300"/>
      <c r="C469" s="301"/>
      <c r="D469" s="302"/>
      <c r="E469" s="302"/>
      <c r="F469" s="303"/>
      <c r="K469" s="38">
        <v>20</v>
      </c>
      <c r="L469" s="304"/>
      <c r="M469" s="301"/>
      <c r="N469" s="302"/>
      <c r="O469" s="302"/>
      <c r="P469" s="303"/>
      <c r="R469" s="38">
        <v>31</v>
      </c>
      <c r="S469" s="300"/>
      <c r="T469" s="301"/>
      <c r="U469" s="302"/>
      <c r="V469" s="302"/>
      <c r="W469" s="303"/>
      <c r="Y469" s="38">
        <v>42</v>
      </c>
      <c r="Z469" s="304"/>
      <c r="AA469" s="301"/>
      <c r="AB469" s="302"/>
      <c r="AC469" s="302"/>
      <c r="AD469" s="303"/>
    </row>
    <row r="470" spans="1:30" x14ac:dyDescent="0.2">
      <c r="A470" s="38">
        <v>10</v>
      </c>
      <c r="B470" s="300"/>
      <c r="C470" s="301"/>
      <c r="D470" s="302"/>
      <c r="E470" s="302"/>
      <c r="F470" s="303"/>
      <c r="K470" s="38">
        <v>21</v>
      </c>
      <c r="L470" s="304"/>
      <c r="M470" s="301"/>
      <c r="N470" s="302"/>
      <c r="O470" s="302"/>
      <c r="P470" s="303"/>
      <c r="R470" s="38">
        <v>32</v>
      </c>
      <c r="S470" s="300"/>
      <c r="T470" s="301"/>
      <c r="U470" s="302"/>
      <c r="V470" s="302"/>
      <c r="W470" s="303"/>
      <c r="Y470" s="38">
        <v>43</v>
      </c>
      <c r="Z470" s="304"/>
      <c r="AA470" s="301"/>
      <c r="AB470" s="302"/>
      <c r="AC470" s="302"/>
      <c r="AD470" s="303"/>
    </row>
    <row r="471" spans="1:30" ht="13.5" thickBot="1" x14ac:dyDescent="0.25">
      <c r="A471" s="46">
        <v>11</v>
      </c>
      <c r="B471" s="300"/>
      <c r="C471" s="301"/>
      <c r="D471" s="302"/>
      <c r="E471" s="302"/>
      <c r="F471" s="303"/>
      <c r="K471" s="38">
        <v>22</v>
      </c>
      <c r="L471" s="304"/>
      <c r="M471" s="301"/>
      <c r="N471" s="302"/>
      <c r="O471" s="302"/>
      <c r="P471" s="303"/>
      <c r="R471" s="38">
        <v>33</v>
      </c>
      <c r="S471" s="300"/>
      <c r="T471" s="301"/>
      <c r="U471" s="302"/>
      <c r="V471" s="302"/>
      <c r="W471" s="303"/>
      <c r="Y471" s="40"/>
      <c r="Z471" s="41"/>
      <c r="AA471" s="42"/>
      <c r="AB471" s="42"/>
      <c r="AC471" s="47" t="s">
        <v>5</v>
      </c>
      <c r="AD471" s="44">
        <f>SUM(F461:F471)+SUM(P461:P471)+SUM(AD461:AD470)+SUM(W461:W471)</f>
        <v>0</v>
      </c>
    </row>
    <row r="472" spans="1:30" x14ac:dyDescent="0.2">
      <c r="E472" s="48"/>
      <c r="O472" s="48"/>
      <c r="R472" s="29"/>
      <c r="V472" s="48"/>
      <c r="AC472" s="48"/>
    </row>
    <row r="473" spans="1:30" x14ac:dyDescent="0.2">
      <c r="E473" s="48"/>
      <c r="O473" s="48"/>
      <c r="R473" s="29"/>
      <c r="V473" s="48"/>
      <c r="AC473" s="48"/>
    </row>
    <row r="474" spans="1:30" x14ac:dyDescent="0.2">
      <c r="E474" s="48"/>
      <c r="O474" s="48"/>
      <c r="R474" s="29"/>
      <c r="V474" s="48"/>
      <c r="AC474" s="48"/>
    </row>
    <row r="475" spans="1:30" x14ac:dyDescent="0.2">
      <c r="E475" s="48"/>
      <c r="O475" s="48"/>
      <c r="R475" s="29"/>
      <c r="V475" s="48"/>
      <c r="AC475" s="48"/>
    </row>
    <row r="476" spans="1:30" x14ac:dyDescent="0.2">
      <c r="E476" s="48"/>
      <c r="O476" s="48"/>
      <c r="R476" s="29"/>
      <c r="V476" s="48"/>
      <c r="AC476" s="48"/>
    </row>
    <row r="477" spans="1:30" x14ac:dyDescent="0.2">
      <c r="E477" s="48"/>
      <c r="O477" s="48"/>
      <c r="R477" s="29"/>
      <c r="V477" s="48"/>
      <c r="AC477" s="48"/>
    </row>
    <row r="478" spans="1:30" ht="13.5" thickBot="1" x14ac:dyDescent="0.25">
      <c r="E478" s="48"/>
      <c r="O478" s="48"/>
      <c r="R478" s="29"/>
      <c r="V478" s="48"/>
      <c r="AC478" s="48"/>
    </row>
    <row r="479" spans="1:30" ht="16.5" customHeight="1" x14ac:dyDescent="0.2">
      <c r="A479" s="33">
        <v>21</v>
      </c>
      <c r="B479" s="34"/>
      <c r="C479" s="471" t="s">
        <v>40</v>
      </c>
      <c r="D479" s="471" t="s">
        <v>182</v>
      </c>
      <c r="E479" s="471" t="s">
        <v>41</v>
      </c>
      <c r="F479" s="312" t="s">
        <v>21</v>
      </c>
      <c r="K479" s="33">
        <v>21</v>
      </c>
      <c r="L479" s="34"/>
      <c r="M479" s="471" t="s">
        <v>40</v>
      </c>
      <c r="N479" s="471" t="s">
        <v>182</v>
      </c>
      <c r="O479" s="471" t="s">
        <v>41</v>
      </c>
      <c r="P479" s="471" t="s">
        <v>21</v>
      </c>
      <c r="R479" s="33">
        <v>21</v>
      </c>
      <c r="S479" s="34"/>
      <c r="T479" s="471" t="s">
        <v>40</v>
      </c>
      <c r="U479" s="471" t="s">
        <v>182</v>
      </c>
      <c r="V479" s="471" t="s">
        <v>41</v>
      </c>
      <c r="W479" s="471" t="s">
        <v>21</v>
      </c>
      <c r="Y479" s="33">
        <v>21</v>
      </c>
      <c r="Z479" s="34"/>
      <c r="AA479" s="471" t="s">
        <v>40</v>
      </c>
      <c r="AB479" s="471" t="s">
        <v>182</v>
      </c>
      <c r="AC479" s="471" t="s">
        <v>41</v>
      </c>
      <c r="AD479" s="471" t="s">
        <v>21</v>
      </c>
    </row>
    <row r="480" spans="1:30" ht="25.5" x14ac:dyDescent="0.2">
      <c r="A480" s="35" t="s">
        <v>9</v>
      </c>
      <c r="B480" s="64" t="str">
        <f>+" אסמכתא " &amp; B23 &amp;"         חזרה לטבלה "</f>
        <v xml:space="preserve"> אסמכתא          חזרה לטבלה </v>
      </c>
      <c r="C480" s="473"/>
      <c r="D480" s="472"/>
      <c r="E480" s="473"/>
      <c r="F480" s="314"/>
      <c r="K480" s="35" t="s">
        <v>27</v>
      </c>
      <c r="L480" s="64" t="str">
        <f>+" אסמכתא " &amp; B23 &amp;"         חזרה לטבלה "</f>
        <v xml:space="preserve"> אסמכתא          חזרה לטבלה </v>
      </c>
      <c r="M480" s="473"/>
      <c r="N480" s="472"/>
      <c r="O480" s="473"/>
      <c r="P480" s="472"/>
      <c r="R480" s="35" t="s">
        <v>27</v>
      </c>
      <c r="S480" s="36" t="str">
        <f>+" אסמכתא " &amp; B23 &amp;"         חזרה לטבלה "</f>
        <v xml:space="preserve"> אסמכתא          חזרה לטבלה </v>
      </c>
      <c r="T480" s="473"/>
      <c r="U480" s="472"/>
      <c r="V480" s="473"/>
      <c r="W480" s="472"/>
      <c r="Y480" s="35" t="s">
        <v>27</v>
      </c>
      <c r="Z480" s="36" t="str">
        <f>+" אסמכתא " &amp; B23 &amp;"         חזרה לטבלה "</f>
        <v xml:space="preserve"> אסמכתא          חזרה לטבלה </v>
      </c>
      <c r="AA480" s="473"/>
      <c r="AB480" s="472"/>
      <c r="AC480" s="473"/>
      <c r="AD480" s="472"/>
    </row>
    <row r="481" spans="1:30" x14ac:dyDescent="0.2">
      <c r="A481" s="38">
        <v>1</v>
      </c>
      <c r="B481" s="300"/>
      <c r="C481" s="301"/>
      <c r="D481" s="302"/>
      <c r="E481" s="302"/>
      <c r="F481" s="303"/>
      <c r="K481" s="38">
        <v>12</v>
      </c>
      <c r="L481" s="304"/>
      <c r="M481" s="301"/>
      <c r="N481" s="302"/>
      <c r="O481" s="302"/>
      <c r="P481" s="303"/>
      <c r="R481" s="38">
        <v>23</v>
      </c>
      <c r="S481" s="300"/>
      <c r="T481" s="301"/>
      <c r="U481" s="302"/>
      <c r="V481" s="302"/>
      <c r="W481" s="303"/>
      <c r="Y481" s="38">
        <v>34</v>
      </c>
      <c r="Z481" s="304"/>
      <c r="AA481" s="301"/>
      <c r="AB481" s="302"/>
      <c r="AC481" s="302"/>
      <c r="AD481" s="303"/>
    </row>
    <row r="482" spans="1:30" x14ac:dyDescent="0.2">
      <c r="A482" s="38">
        <v>2</v>
      </c>
      <c r="B482" s="300"/>
      <c r="C482" s="301"/>
      <c r="D482" s="302"/>
      <c r="E482" s="302"/>
      <c r="F482" s="303"/>
      <c r="K482" s="38">
        <v>13</v>
      </c>
      <c r="L482" s="304"/>
      <c r="M482" s="301"/>
      <c r="N482" s="302"/>
      <c r="O482" s="302"/>
      <c r="P482" s="303"/>
      <c r="R482" s="38">
        <v>24</v>
      </c>
      <c r="S482" s="300"/>
      <c r="T482" s="301"/>
      <c r="U482" s="302"/>
      <c r="V482" s="302"/>
      <c r="W482" s="303"/>
      <c r="Y482" s="38">
        <v>35</v>
      </c>
      <c r="Z482" s="304"/>
      <c r="AA482" s="301"/>
      <c r="AB482" s="302"/>
      <c r="AC482" s="302"/>
      <c r="AD482" s="303"/>
    </row>
    <row r="483" spans="1:30" x14ac:dyDescent="0.2">
      <c r="A483" s="38">
        <v>3</v>
      </c>
      <c r="B483" s="300"/>
      <c r="C483" s="301"/>
      <c r="D483" s="302"/>
      <c r="E483" s="302"/>
      <c r="F483" s="303"/>
      <c r="K483" s="38">
        <v>14</v>
      </c>
      <c r="L483" s="304"/>
      <c r="M483" s="301"/>
      <c r="N483" s="302"/>
      <c r="O483" s="302"/>
      <c r="P483" s="303"/>
      <c r="R483" s="38">
        <v>25</v>
      </c>
      <c r="S483" s="300"/>
      <c r="T483" s="301"/>
      <c r="U483" s="302"/>
      <c r="V483" s="302"/>
      <c r="W483" s="303"/>
      <c r="Y483" s="38">
        <v>36</v>
      </c>
      <c r="Z483" s="304"/>
      <c r="AA483" s="301"/>
      <c r="AB483" s="302"/>
      <c r="AC483" s="302"/>
      <c r="AD483" s="303"/>
    </row>
    <row r="484" spans="1:30" x14ac:dyDescent="0.2">
      <c r="A484" s="38">
        <v>4</v>
      </c>
      <c r="B484" s="300"/>
      <c r="C484" s="301"/>
      <c r="D484" s="302"/>
      <c r="E484" s="302"/>
      <c r="F484" s="303"/>
      <c r="K484" s="38">
        <v>15</v>
      </c>
      <c r="L484" s="304"/>
      <c r="M484" s="301"/>
      <c r="N484" s="302"/>
      <c r="O484" s="302"/>
      <c r="P484" s="303"/>
      <c r="R484" s="38">
        <v>26</v>
      </c>
      <c r="S484" s="300"/>
      <c r="T484" s="301"/>
      <c r="U484" s="302"/>
      <c r="V484" s="302"/>
      <c r="W484" s="303"/>
      <c r="Y484" s="38">
        <v>37</v>
      </c>
      <c r="Z484" s="304"/>
      <c r="AA484" s="301"/>
      <c r="AB484" s="302"/>
      <c r="AC484" s="302"/>
      <c r="AD484" s="303"/>
    </row>
    <row r="485" spans="1:30" x14ac:dyDescent="0.2">
      <c r="A485" s="38">
        <v>5</v>
      </c>
      <c r="B485" s="300"/>
      <c r="C485" s="301"/>
      <c r="D485" s="302"/>
      <c r="E485" s="302"/>
      <c r="F485" s="303"/>
      <c r="K485" s="38">
        <v>16</v>
      </c>
      <c r="L485" s="304"/>
      <c r="M485" s="301"/>
      <c r="N485" s="302"/>
      <c r="O485" s="302"/>
      <c r="P485" s="303"/>
      <c r="R485" s="38">
        <v>27</v>
      </c>
      <c r="S485" s="300"/>
      <c r="T485" s="301"/>
      <c r="U485" s="302"/>
      <c r="V485" s="302"/>
      <c r="W485" s="303"/>
      <c r="Y485" s="38">
        <v>38</v>
      </c>
      <c r="Z485" s="304"/>
      <c r="AA485" s="301"/>
      <c r="AB485" s="302"/>
      <c r="AC485" s="302"/>
      <c r="AD485" s="303"/>
    </row>
    <row r="486" spans="1:30" x14ac:dyDescent="0.2">
      <c r="A486" s="38">
        <v>6</v>
      </c>
      <c r="B486" s="300"/>
      <c r="C486" s="301"/>
      <c r="D486" s="302"/>
      <c r="E486" s="302"/>
      <c r="F486" s="303"/>
      <c r="K486" s="38">
        <v>17</v>
      </c>
      <c r="L486" s="304"/>
      <c r="M486" s="301"/>
      <c r="N486" s="302"/>
      <c r="O486" s="302"/>
      <c r="P486" s="303"/>
      <c r="R486" s="38">
        <v>28</v>
      </c>
      <c r="S486" s="300"/>
      <c r="T486" s="301"/>
      <c r="U486" s="302"/>
      <c r="V486" s="302"/>
      <c r="W486" s="303"/>
      <c r="Y486" s="38">
        <v>39</v>
      </c>
      <c r="Z486" s="304"/>
      <c r="AA486" s="301"/>
      <c r="AB486" s="302"/>
      <c r="AC486" s="302"/>
      <c r="AD486" s="303"/>
    </row>
    <row r="487" spans="1:30" x14ac:dyDescent="0.2">
      <c r="A487" s="38">
        <v>7</v>
      </c>
      <c r="B487" s="300"/>
      <c r="C487" s="301"/>
      <c r="D487" s="302"/>
      <c r="E487" s="302"/>
      <c r="F487" s="303"/>
      <c r="K487" s="38">
        <v>18</v>
      </c>
      <c r="L487" s="304"/>
      <c r="M487" s="301"/>
      <c r="N487" s="302"/>
      <c r="O487" s="302"/>
      <c r="P487" s="303"/>
      <c r="R487" s="38">
        <v>29</v>
      </c>
      <c r="S487" s="300"/>
      <c r="T487" s="301"/>
      <c r="U487" s="302"/>
      <c r="V487" s="302"/>
      <c r="W487" s="303"/>
      <c r="Y487" s="38">
        <v>40</v>
      </c>
      <c r="Z487" s="304"/>
      <c r="AA487" s="301"/>
      <c r="AB487" s="302"/>
      <c r="AC487" s="302"/>
      <c r="AD487" s="303"/>
    </row>
    <row r="488" spans="1:30" x14ac:dyDescent="0.2">
      <c r="A488" s="38">
        <v>8</v>
      </c>
      <c r="B488" s="300"/>
      <c r="C488" s="301"/>
      <c r="D488" s="302"/>
      <c r="E488" s="302"/>
      <c r="F488" s="303"/>
      <c r="K488" s="38">
        <v>19</v>
      </c>
      <c r="L488" s="304"/>
      <c r="M488" s="301"/>
      <c r="N488" s="302"/>
      <c r="O488" s="302"/>
      <c r="P488" s="303"/>
      <c r="R488" s="38">
        <v>30</v>
      </c>
      <c r="S488" s="300"/>
      <c r="T488" s="301"/>
      <c r="U488" s="302"/>
      <c r="V488" s="302"/>
      <c r="W488" s="303"/>
      <c r="Y488" s="38">
        <v>41</v>
      </c>
      <c r="Z488" s="304"/>
      <c r="AA488" s="301"/>
      <c r="AB488" s="302"/>
      <c r="AC488" s="302"/>
      <c r="AD488" s="303"/>
    </row>
    <row r="489" spans="1:30" x14ac:dyDescent="0.2">
      <c r="A489" s="38">
        <v>9</v>
      </c>
      <c r="B489" s="300"/>
      <c r="C489" s="301"/>
      <c r="D489" s="302"/>
      <c r="E489" s="302"/>
      <c r="F489" s="303"/>
      <c r="K489" s="38">
        <v>20</v>
      </c>
      <c r="L489" s="304"/>
      <c r="M489" s="301"/>
      <c r="N489" s="302"/>
      <c r="O489" s="302"/>
      <c r="P489" s="303"/>
      <c r="R489" s="38">
        <v>31</v>
      </c>
      <c r="S489" s="300"/>
      <c r="T489" s="301"/>
      <c r="U489" s="302"/>
      <c r="V489" s="302"/>
      <c r="W489" s="303"/>
      <c r="Y489" s="38">
        <v>42</v>
      </c>
      <c r="Z489" s="304"/>
      <c r="AA489" s="301"/>
      <c r="AB489" s="302"/>
      <c r="AC489" s="302"/>
      <c r="AD489" s="303"/>
    </row>
    <row r="490" spans="1:30" x14ac:dyDescent="0.2">
      <c r="A490" s="38">
        <v>10</v>
      </c>
      <c r="B490" s="300"/>
      <c r="C490" s="301"/>
      <c r="D490" s="302"/>
      <c r="E490" s="302"/>
      <c r="F490" s="303"/>
      <c r="K490" s="38">
        <v>21</v>
      </c>
      <c r="L490" s="304"/>
      <c r="M490" s="301"/>
      <c r="N490" s="302"/>
      <c r="O490" s="302"/>
      <c r="P490" s="303"/>
      <c r="R490" s="38">
        <v>32</v>
      </c>
      <c r="S490" s="300"/>
      <c r="T490" s="301"/>
      <c r="U490" s="302"/>
      <c r="V490" s="302"/>
      <c r="W490" s="303"/>
      <c r="Y490" s="38">
        <v>43</v>
      </c>
      <c r="Z490" s="304"/>
      <c r="AA490" s="301"/>
      <c r="AB490" s="302"/>
      <c r="AC490" s="302"/>
      <c r="AD490" s="303"/>
    </row>
    <row r="491" spans="1:30" ht="13.5" thickBot="1" x14ac:dyDescent="0.25">
      <c r="A491" s="46">
        <v>11</v>
      </c>
      <c r="B491" s="300"/>
      <c r="C491" s="301"/>
      <c r="D491" s="302"/>
      <c r="E491" s="302"/>
      <c r="F491" s="303"/>
      <c r="K491" s="38">
        <v>22</v>
      </c>
      <c r="L491" s="304"/>
      <c r="M491" s="301"/>
      <c r="N491" s="302"/>
      <c r="O491" s="302"/>
      <c r="P491" s="303"/>
      <c r="R491" s="38">
        <v>33</v>
      </c>
      <c r="S491" s="300"/>
      <c r="T491" s="301"/>
      <c r="U491" s="302"/>
      <c r="V491" s="302"/>
      <c r="W491" s="303"/>
      <c r="Y491" s="40"/>
      <c r="Z491" s="41"/>
      <c r="AA491" s="42"/>
      <c r="AB491" s="42"/>
      <c r="AC491" s="47" t="s">
        <v>5</v>
      </c>
      <c r="AD491" s="44">
        <f>SUM(F481:F491)+SUM(P481:P491)+SUM(AD481:AD490)+SUM(W481:W491)</f>
        <v>0</v>
      </c>
    </row>
    <row r="492" spans="1:30" x14ac:dyDescent="0.2">
      <c r="E492" s="48"/>
      <c r="R492" s="29"/>
      <c r="V492" s="48"/>
      <c r="AC492" s="48"/>
    </row>
    <row r="493" spans="1:30" x14ac:dyDescent="0.2">
      <c r="E493" s="48"/>
      <c r="R493" s="29"/>
      <c r="V493" s="48"/>
      <c r="AC493" s="48"/>
    </row>
    <row r="494" spans="1:30" x14ac:dyDescent="0.2">
      <c r="E494" s="48"/>
      <c r="R494" s="29"/>
      <c r="V494" s="48"/>
      <c r="AC494" s="48"/>
    </row>
    <row r="495" spans="1:30" x14ac:dyDescent="0.2">
      <c r="E495" s="48"/>
      <c r="R495" s="29"/>
      <c r="V495" s="48"/>
      <c r="AC495" s="48"/>
    </row>
    <row r="496" spans="1:30" x14ac:dyDescent="0.2">
      <c r="E496" s="48"/>
      <c r="R496" s="29"/>
      <c r="V496" s="48"/>
      <c r="AC496" s="48"/>
    </row>
    <row r="497" spans="1:30" x14ac:dyDescent="0.2">
      <c r="E497" s="48"/>
      <c r="R497" s="29"/>
      <c r="V497" s="48"/>
      <c r="AC497" s="48"/>
    </row>
    <row r="498" spans="1:30" ht="13.5" thickBot="1" x14ac:dyDescent="0.25">
      <c r="E498" s="48"/>
      <c r="R498" s="29"/>
      <c r="V498" s="48"/>
      <c r="AC498" s="48"/>
    </row>
    <row r="499" spans="1:30" ht="16.5" customHeight="1" x14ac:dyDescent="0.2">
      <c r="A499" s="33">
        <v>22</v>
      </c>
      <c r="B499" s="474" t="str">
        <f>+" אסמכתא " &amp; B24 &amp;"         חזרה לטבלה "</f>
        <v xml:space="preserve"> אסמכתא          חזרה לטבלה </v>
      </c>
      <c r="C499" s="471" t="s">
        <v>40</v>
      </c>
      <c r="D499" s="471" t="s">
        <v>182</v>
      </c>
      <c r="E499" s="471" t="s">
        <v>41</v>
      </c>
      <c r="F499" s="471" t="s">
        <v>21</v>
      </c>
      <c r="K499" s="33">
        <v>22</v>
      </c>
      <c r="L499" s="474" t="str">
        <f>+" אסמכתא " &amp; B24 &amp;"         חזרה לטבלה "</f>
        <v xml:space="preserve"> אסמכתא          חזרה לטבלה </v>
      </c>
      <c r="M499" s="471" t="s">
        <v>40</v>
      </c>
      <c r="N499" s="471" t="s">
        <v>182</v>
      </c>
      <c r="O499" s="471" t="s">
        <v>41</v>
      </c>
      <c r="P499" s="471" t="s">
        <v>21</v>
      </c>
      <c r="R499" s="33">
        <v>22</v>
      </c>
      <c r="S499" s="316"/>
      <c r="T499" s="471" t="s">
        <v>40</v>
      </c>
      <c r="U499" s="471" t="s">
        <v>182</v>
      </c>
      <c r="V499" s="471" t="s">
        <v>41</v>
      </c>
      <c r="W499" s="471" t="s">
        <v>21</v>
      </c>
      <c r="Y499" s="33">
        <v>22</v>
      </c>
      <c r="Z499" s="316"/>
      <c r="AA499" s="471" t="s">
        <v>40</v>
      </c>
      <c r="AB499" s="471" t="s">
        <v>182</v>
      </c>
      <c r="AC499" s="471" t="s">
        <v>41</v>
      </c>
      <c r="AD499" s="471" t="s">
        <v>21</v>
      </c>
    </row>
    <row r="500" spans="1:30" ht="25.5" customHeight="1" x14ac:dyDescent="0.2">
      <c r="A500" s="35" t="s">
        <v>9</v>
      </c>
      <c r="B500" s="475"/>
      <c r="C500" s="473"/>
      <c r="D500" s="472"/>
      <c r="E500" s="473"/>
      <c r="F500" s="472"/>
      <c r="K500" s="35" t="s">
        <v>27</v>
      </c>
      <c r="L500" s="475"/>
      <c r="M500" s="473"/>
      <c r="N500" s="472"/>
      <c r="O500" s="473"/>
      <c r="P500" s="472"/>
      <c r="R500" s="35" t="s">
        <v>27</v>
      </c>
      <c r="S500" s="317" t="str">
        <f>+" אסמכתא " &amp; B24 &amp;"         חזרה לטבלה "</f>
        <v xml:space="preserve"> אסמכתא          חזרה לטבלה </v>
      </c>
      <c r="T500" s="473"/>
      <c r="U500" s="472"/>
      <c r="V500" s="473"/>
      <c r="W500" s="472"/>
      <c r="Y500" s="35" t="s">
        <v>27</v>
      </c>
      <c r="Z500" s="317" t="str">
        <f>+" אסמכתא " &amp; B24 &amp;"         חזרה לטבלה "</f>
        <v xml:space="preserve"> אסמכתא          חזרה לטבלה </v>
      </c>
      <c r="AA500" s="473"/>
      <c r="AB500" s="472"/>
      <c r="AC500" s="473"/>
      <c r="AD500" s="472"/>
    </row>
    <row r="501" spans="1:30" x14ac:dyDescent="0.2">
      <c r="A501" s="38">
        <v>1</v>
      </c>
      <c r="B501" s="300"/>
      <c r="C501" s="301"/>
      <c r="D501" s="302"/>
      <c r="E501" s="302"/>
      <c r="F501" s="303"/>
      <c r="K501" s="38">
        <v>12</v>
      </c>
      <c r="L501" s="304"/>
      <c r="M501" s="301"/>
      <c r="N501" s="302"/>
      <c r="O501" s="302"/>
      <c r="P501" s="303"/>
      <c r="R501" s="38">
        <v>23</v>
      </c>
      <c r="S501" s="300"/>
      <c r="T501" s="301"/>
      <c r="U501" s="302"/>
      <c r="V501" s="302"/>
      <c r="W501" s="303"/>
      <c r="Y501" s="38">
        <v>34</v>
      </c>
      <c r="Z501" s="304"/>
      <c r="AA501" s="301"/>
      <c r="AB501" s="302"/>
      <c r="AC501" s="302"/>
      <c r="AD501" s="303"/>
    </row>
    <row r="502" spans="1:30" x14ac:dyDescent="0.2">
      <c r="A502" s="38">
        <v>2</v>
      </c>
      <c r="B502" s="300"/>
      <c r="C502" s="301"/>
      <c r="D502" s="302"/>
      <c r="E502" s="302"/>
      <c r="F502" s="303"/>
      <c r="K502" s="38">
        <v>13</v>
      </c>
      <c r="L502" s="304"/>
      <c r="M502" s="301"/>
      <c r="N502" s="302"/>
      <c r="O502" s="302"/>
      <c r="P502" s="303"/>
      <c r="R502" s="38">
        <v>24</v>
      </c>
      <c r="S502" s="300"/>
      <c r="T502" s="301"/>
      <c r="U502" s="302"/>
      <c r="V502" s="302"/>
      <c r="W502" s="303"/>
      <c r="Y502" s="38">
        <v>35</v>
      </c>
      <c r="Z502" s="304"/>
      <c r="AA502" s="301"/>
      <c r="AB502" s="302"/>
      <c r="AC502" s="302"/>
      <c r="AD502" s="303"/>
    </row>
    <row r="503" spans="1:30" x14ac:dyDescent="0.2">
      <c r="A503" s="38">
        <v>3</v>
      </c>
      <c r="B503" s="300"/>
      <c r="C503" s="301"/>
      <c r="D503" s="302"/>
      <c r="E503" s="302"/>
      <c r="F503" s="303"/>
      <c r="K503" s="38">
        <v>14</v>
      </c>
      <c r="L503" s="304"/>
      <c r="M503" s="301"/>
      <c r="N503" s="302"/>
      <c r="O503" s="302"/>
      <c r="P503" s="303"/>
      <c r="R503" s="38">
        <v>25</v>
      </c>
      <c r="S503" s="300"/>
      <c r="T503" s="301"/>
      <c r="U503" s="302"/>
      <c r="V503" s="302"/>
      <c r="W503" s="303"/>
      <c r="Y503" s="38">
        <v>36</v>
      </c>
      <c r="Z503" s="304"/>
      <c r="AA503" s="301"/>
      <c r="AB503" s="302"/>
      <c r="AC503" s="302"/>
      <c r="AD503" s="303"/>
    </row>
    <row r="504" spans="1:30" x14ac:dyDescent="0.2">
      <c r="A504" s="38">
        <v>4</v>
      </c>
      <c r="B504" s="300"/>
      <c r="C504" s="301"/>
      <c r="D504" s="302"/>
      <c r="E504" s="302"/>
      <c r="F504" s="303"/>
      <c r="K504" s="38">
        <v>15</v>
      </c>
      <c r="L504" s="304"/>
      <c r="M504" s="301"/>
      <c r="N504" s="302"/>
      <c r="O504" s="302"/>
      <c r="P504" s="303"/>
      <c r="R504" s="38">
        <v>26</v>
      </c>
      <c r="S504" s="300"/>
      <c r="T504" s="301"/>
      <c r="U504" s="302"/>
      <c r="V504" s="302"/>
      <c r="W504" s="303"/>
      <c r="Y504" s="38">
        <v>37</v>
      </c>
      <c r="Z504" s="304"/>
      <c r="AA504" s="301"/>
      <c r="AB504" s="302"/>
      <c r="AC504" s="302"/>
      <c r="AD504" s="303"/>
    </row>
    <row r="505" spans="1:30" x14ac:dyDescent="0.2">
      <c r="A505" s="38">
        <v>5</v>
      </c>
      <c r="B505" s="300"/>
      <c r="C505" s="301"/>
      <c r="D505" s="302"/>
      <c r="E505" s="302"/>
      <c r="F505" s="303"/>
      <c r="K505" s="38">
        <v>16</v>
      </c>
      <c r="L505" s="304"/>
      <c r="M505" s="301"/>
      <c r="N505" s="302"/>
      <c r="O505" s="302"/>
      <c r="P505" s="303"/>
      <c r="R505" s="38">
        <v>27</v>
      </c>
      <c r="S505" s="300"/>
      <c r="T505" s="301"/>
      <c r="U505" s="302"/>
      <c r="V505" s="302"/>
      <c r="W505" s="303"/>
      <c r="Y505" s="38">
        <v>38</v>
      </c>
      <c r="Z505" s="304"/>
      <c r="AA505" s="301"/>
      <c r="AB505" s="302"/>
      <c r="AC505" s="302"/>
      <c r="AD505" s="303"/>
    </row>
    <row r="506" spans="1:30" x14ac:dyDescent="0.2">
      <c r="A506" s="38">
        <v>6</v>
      </c>
      <c r="B506" s="300"/>
      <c r="C506" s="301"/>
      <c r="D506" s="302"/>
      <c r="E506" s="302"/>
      <c r="F506" s="303"/>
      <c r="K506" s="38">
        <v>17</v>
      </c>
      <c r="L506" s="304"/>
      <c r="M506" s="301"/>
      <c r="N506" s="302"/>
      <c r="O506" s="302"/>
      <c r="P506" s="303"/>
      <c r="R506" s="38">
        <v>28</v>
      </c>
      <c r="S506" s="300"/>
      <c r="T506" s="301"/>
      <c r="U506" s="302"/>
      <c r="V506" s="302"/>
      <c r="W506" s="303"/>
      <c r="Y506" s="38">
        <v>39</v>
      </c>
      <c r="Z506" s="304"/>
      <c r="AA506" s="301"/>
      <c r="AB506" s="302"/>
      <c r="AC506" s="302"/>
      <c r="AD506" s="303"/>
    </row>
    <row r="507" spans="1:30" x14ac:dyDescent="0.2">
      <c r="A507" s="38">
        <v>7</v>
      </c>
      <c r="B507" s="300"/>
      <c r="C507" s="301"/>
      <c r="D507" s="302"/>
      <c r="E507" s="302"/>
      <c r="F507" s="303"/>
      <c r="K507" s="38">
        <v>18</v>
      </c>
      <c r="L507" s="304"/>
      <c r="M507" s="301"/>
      <c r="N507" s="302"/>
      <c r="O507" s="302"/>
      <c r="P507" s="303"/>
      <c r="R507" s="38">
        <v>29</v>
      </c>
      <c r="S507" s="300"/>
      <c r="T507" s="301"/>
      <c r="U507" s="302"/>
      <c r="V507" s="302"/>
      <c r="W507" s="303"/>
      <c r="Y507" s="38">
        <v>40</v>
      </c>
      <c r="Z507" s="304"/>
      <c r="AA507" s="301"/>
      <c r="AB507" s="302"/>
      <c r="AC507" s="302"/>
      <c r="AD507" s="303"/>
    </row>
    <row r="508" spans="1:30" x14ac:dyDescent="0.2">
      <c r="A508" s="38">
        <v>8</v>
      </c>
      <c r="B508" s="300"/>
      <c r="C508" s="301"/>
      <c r="D508" s="302"/>
      <c r="E508" s="302"/>
      <c r="F508" s="303"/>
      <c r="K508" s="38">
        <v>19</v>
      </c>
      <c r="L508" s="304"/>
      <c r="M508" s="301"/>
      <c r="N508" s="302"/>
      <c r="O508" s="302"/>
      <c r="P508" s="303"/>
      <c r="R508" s="38">
        <v>30</v>
      </c>
      <c r="S508" s="300"/>
      <c r="T508" s="301"/>
      <c r="U508" s="302"/>
      <c r="V508" s="302"/>
      <c r="W508" s="303"/>
      <c r="Y508" s="38">
        <v>41</v>
      </c>
      <c r="Z508" s="304"/>
      <c r="AA508" s="301"/>
      <c r="AB508" s="302"/>
      <c r="AC508" s="302"/>
      <c r="AD508" s="303"/>
    </row>
    <row r="509" spans="1:30" x14ac:dyDescent="0.2">
      <c r="A509" s="38">
        <v>9</v>
      </c>
      <c r="B509" s="300"/>
      <c r="C509" s="301"/>
      <c r="D509" s="302"/>
      <c r="E509" s="302"/>
      <c r="F509" s="303"/>
      <c r="K509" s="38">
        <v>20</v>
      </c>
      <c r="L509" s="304"/>
      <c r="M509" s="301"/>
      <c r="N509" s="302"/>
      <c r="O509" s="302"/>
      <c r="P509" s="303"/>
      <c r="R509" s="38">
        <v>31</v>
      </c>
      <c r="S509" s="300"/>
      <c r="T509" s="301"/>
      <c r="U509" s="302"/>
      <c r="V509" s="302"/>
      <c r="W509" s="303"/>
      <c r="Y509" s="38">
        <v>42</v>
      </c>
      <c r="Z509" s="304"/>
      <c r="AA509" s="301"/>
      <c r="AB509" s="302"/>
      <c r="AC509" s="302"/>
      <c r="AD509" s="303"/>
    </row>
    <row r="510" spans="1:30" x14ac:dyDescent="0.2">
      <c r="A510" s="38">
        <v>10</v>
      </c>
      <c r="B510" s="300"/>
      <c r="C510" s="301"/>
      <c r="D510" s="302"/>
      <c r="E510" s="302"/>
      <c r="F510" s="303"/>
      <c r="K510" s="38">
        <v>21</v>
      </c>
      <c r="L510" s="304"/>
      <c r="M510" s="301"/>
      <c r="N510" s="302"/>
      <c r="O510" s="302"/>
      <c r="P510" s="303"/>
      <c r="R510" s="38">
        <v>32</v>
      </c>
      <c r="S510" s="300"/>
      <c r="T510" s="301"/>
      <c r="U510" s="302"/>
      <c r="V510" s="302"/>
      <c r="W510" s="303"/>
      <c r="Y510" s="38">
        <v>43</v>
      </c>
      <c r="Z510" s="304"/>
      <c r="AA510" s="301"/>
      <c r="AB510" s="302"/>
      <c r="AC510" s="302"/>
      <c r="AD510" s="303"/>
    </row>
    <row r="511" spans="1:30" ht="13.5" thickBot="1" x14ac:dyDescent="0.25">
      <c r="A511" s="46">
        <v>11</v>
      </c>
      <c r="B511" s="300"/>
      <c r="C511" s="301"/>
      <c r="D511" s="302"/>
      <c r="E511" s="302"/>
      <c r="F511" s="303"/>
      <c r="K511" s="38">
        <v>22</v>
      </c>
      <c r="L511" s="304"/>
      <c r="M511" s="301"/>
      <c r="N511" s="302"/>
      <c r="O511" s="302"/>
      <c r="P511" s="303"/>
      <c r="R511" s="38">
        <v>33</v>
      </c>
      <c r="S511" s="300"/>
      <c r="T511" s="301"/>
      <c r="U511" s="302"/>
      <c r="V511" s="302"/>
      <c r="W511" s="303"/>
      <c r="Y511" s="40"/>
      <c r="Z511" s="41"/>
      <c r="AA511" s="42"/>
      <c r="AB511" s="42"/>
      <c r="AC511" s="47" t="s">
        <v>5</v>
      </c>
      <c r="AD511" s="44">
        <f>SUM(F501:F511)+SUM(P501:P511)+SUM(AD501:AD510)+SUM(W501:W511)</f>
        <v>0</v>
      </c>
    </row>
    <row r="512" spans="1:30" x14ac:dyDescent="0.2">
      <c r="E512" s="48"/>
      <c r="O512" s="48"/>
      <c r="R512" s="29"/>
      <c r="V512" s="48"/>
      <c r="AC512" s="48"/>
    </row>
    <row r="513" spans="1:30" x14ac:dyDescent="0.2">
      <c r="E513" s="48"/>
      <c r="O513" s="48"/>
      <c r="R513" s="29"/>
      <c r="V513" s="48"/>
      <c r="AC513" s="48"/>
    </row>
    <row r="514" spans="1:30" x14ac:dyDescent="0.2">
      <c r="E514" s="48"/>
      <c r="O514" s="48"/>
      <c r="R514" s="29"/>
      <c r="V514" s="48"/>
      <c r="AC514" s="48"/>
    </row>
    <row r="515" spans="1:30" x14ac:dyDescent="0.2">
      <c r="E515" s="48"/>
      <c r="O515" s="48"/>
      <c r="R515" s="29"/>
      <c r="V515" s="48"/>
      <c r="AC515" s="48"/>
    </row>
    <row r="516" spans="1:30" x14ac:dyDescent="0.2">
      <c r="E516" s="48"/>
      <c r="O516" s="48"/>
      <c r="R516" s="29"/>
      <c r="V516" s="48"/>
      <c r="AC516" s="48"/>
    </row>
    <row r="517" spans="1:30" x14ac:dyDescent="0.2">
      <c r="E517" s="48"/>
      <c r="O517" s="48"/>
      <c r="R517" s="29"/>
      <c r="V517" s="48"/>
      <c r="AC517" s="48"/>
    </row>
    <row r="518" spans="1:30" ht="13.5" thickBot="1" x14ac:dyDescent="0.25">
      <c r="E518" s="48"/>
      <c r="O518" s="48"/>
      <c r="R518" s="29"/>
      <c r="V518" s="48"/>
      <c r="AC518" s="48"/>
    </row>
    <row r="519" spans="1:30" ht="16.5" customHeight="1" x14ac:dyDescent="0.2">
      <c r="A519" s="33">
        <v>23</v>
      </c>
      <c r="B519" s="474" t="str">
        <f>+" אסמכתא " &amp; B25 &amp;"         חזרה לטבלה "</f>
        <v xml:space="preserve"> אסמכתא          חזרה לטבלה </v>
      </c>
      <c r="C519" s="471" t="s">
        <v>40</v>
      </c>
      <c r="D519" s="471" t="s">
        <v>182</v>
      </c>
      <c r="E519" s="471" t="s">
        <v>41</v>
      </c>
      <c r="F519" s="471" t="s">
        <v>21</v>
      </c>
      <c r="K519" s="33">
        <v>23</v>
      </c>
      <c r="L519" s="474" t="str">
        <f>+" אסמכתא " &amp; B25 &amp;"         חזרה לטבלה "</f>
        <v xml:space="preserve"> אסמכתא          חזרה לטבלה </v>
      </c>
      <c r="M519" s="471" t="s">
        <v>40</v>
      </c>
      <c r="N519" s="471" t="s">
        <v>182</v>
      </c>
      <c r="O519" s="471" t="s">
        <v>41</v>
      </c>
      <c r="P519" s="471" t="s">
        <v>21</v>
      </c>
      <c r="R519" s="33">
        <v>23</v>
      </c>
      <c r="S519" s="316"/>
      <c r="T519" s="471" t="s">
        <v>40</v>
      </c>
      <c r="U519" s="471" t="s">
        <v>182</v>
      </c>
      <c r="V519" s="471" t="s">
        <v>41</v>
      </c>
      <c r="W519" s="471" t="s">
        <v>21</v>
      </c>
      <c r="Y519" s="33">
        <v>23</v>
      </c>
      <c r="Z519" s="316"/>
      <c r="AA519" s="471" t="s">
        <v>40</v>
      </c>
      <c r="AB519" s="471" t="s">
        <v>182</v>
      </c>
      <c r="AC519" s="471" t="s">
        <v>41</v>
      </c>
      <c r="AD519" s="471" t="s">
        <v>21</v>
      </c>
    </row>
    <row r="520" spans="1:30" ht="25.5" customHeight="1" x14ac:dyDescent="0.2">
      <c r="A520" s="35" t="s">
        <v>9</v>
      </c>
      <c r="B520" s="475"/>
      <c r="C520" s="473"/>
      <c r="D520" s="472"/>
      <c r="E520" s="473"/>
      <c r="F520" s="472"/>
      <c r="K520" s="35" t="s">
        <v>27</v>
      </c>
      <c r="L520" s="475"/>
      <c r="M520" s="473"/>
      <c r="N520" s="472"/>
      <c r="O520" s="473"/>
      <c r="P520" s="472"/>
      <c r="R520" s="35" t="s">
        <v>27</v>
      </c>
      <c r="S520" s="317" t="str">
        <f>+" אסמכתא " &amp; B25 &amp;"         חזרה לטבלה "</f>
        <v xml:space="preserve"> אסמכתא          חזרה לטבלה </v>
      </c>
      <c r="T520" s="473"/>
      <c r="U520" s="472"/>
      <c r="V520" s="473"/>
      <c r="W520" s="472"/>
      <c r="Y520" s="35" t="s">
        <v>27</v>
      </c>
      <c r="Z520" s="317" t="str">
        <f>+" אסמכתא " &amp; B25 &amp;"         חזרה לטבלה "</f>
        <v xml:space="preserve"> אסמכתא          חזרה לטבלה </v>
      </c>
      <c r="AA520" s="473"/>
      <c r="AB520" s="472"/>
      <c r="AC520" s="473"/>
      <c r="AD520" s="472"/>
    </row>
    <row r="521" spans="1:30" x14ac:dyDescent="0.2">
      <c r="A521" s="38">
        <v>1</v>
      </c>
      <c r="B521" s="300"/>
      <c r="C521" s="301"/>
      <c r="D521" s="302"/>
      <c r="E521" s="302"/>
      <c r="F521" s="303"/>
      <c r="K521" s="38">
        <v>12</v>
      </c>
      <c r="L521" s="304"/>
      <c r="M521" s="301"/>
      <c r="N521" s="302"/>
      <c r="O521" s="302"/>
      <c r="P521" s="303"/>
      <c r="R521" s="38">
        <v>23</v>
      </c>
      <c r="S521" s="300"/>
      <c r="T521" s="301"/>
      <c r="U521" s="302"/>
      <c r="V521" s="302"/>
      <c r="W521" s="303"/>
      <c r="Y521" s="38">
        <v>34</v>
      </c>
      <c r="Z521" s="304"/>
      <c r="AA521" s="301"/>
      <c r="AB521" s="302"/>
      <c r="AC521" s="302"/>
      <c r="AD521" s="303"/>
    </row>
    <row r="522" spans="1:30" x14ac:dyDescent="0.2">
      <c r="A522" s="38">
        <v>2</v>
      </c>
      <c r="B522" s="300"/>
      <c r="C522" s="301"/>
      <c r="D522" s="302"/>
      <c r="E522" s="302"/>
      <c r="F522" s="303"/>
      <c r="K522" s="38">
        <v>13</v>
      </c>
      <c r="L522" s="304"/>
      <c r="M522" s="301"/>
      <c r="N522" s="302"/>
      <c r="O522" s="302"/>
      <c r="P522" s="303"/>
      <c r="R522" s="38">
        <v>24</v>
      </c>
      <c r="S522" s="300"/>
      <c r="T522" s="301"/>
      <c r="U522" s="302"/>
      <c r="V522" s="302"/>
      <c r="W522" s="303"/>
      <c r="Y522" s="38">
        <v>35</v>
      </c>
      <c r="Z522" s="304"/>
      <c r="AA522" s="301"/>
      <c r="AB522" s="302"/>
      <c r="AC522" s="302"/>
      <c r="AD522" s="303"/>
    </row>
    <row r="523" spans="1:30" x14ac:dyDescent="0.2">
      <c r="A523" s="38">
        <v>3</v>
      </c>
      <c r="B523" s="300"/>
      <c r="C523" s="301"/>
      <c r="D523" s="302"/>
      <c r="E523" s="302"/>
      <c r="F523" s="303"/>
      <c r="K523" s="38">
        <v>14</v>
      </c>
      <c r="L523" s="304"/>
      <c r="M523" s="301"/>
      <c r="N523" s="302"/>
      <c r="O523" s="302"/>
      <c r="P523" s="303"/>
      <c r="R523" s="38">
        <v>25</v>
      </c>
      <c r="S523" s="300"/>
      <c r="T523" s="301"/>
      <c r="U523" s="302"/>
      <c r="V523" s="302"/>
      <c r="W523" s="303"/>
      <c r="Y523" s="38">
        <v>36</v>
      </c>
      <c r="Z523" s="304"/>
      <c r="AA523" s="301"/>
      <c r="AB523" s="302"/>
      <c r="AC523" s="302"/>
      <c r="AD523" s="303"/>
    </row>
    <row r="524" spans="1:30" x14ac:dyDescent="0.2">
      <c r="A524" s="38">
        <v>4</v>
      </c>
      <c r="B524" s="300"/>
      <c r="C524" s="301"/>
      <c r="D524" s="302"/>
      <c r="E524" s="302"/>
      <c r="F524" s="303"/>
      <c r="K524" s="38">
        <v>15</v>
      </c>
      <c r="L524" s="304"/>
      <c r="M524" s="301"/>
      <c r="N524" s="302"/>
      <c r="O524" s="302"/>
      <c r="P524" s="303"/>
      <c r="R524" s="38">
        <v>26</v>
      </c>
      <c r="S524" s="300"/>
      <c r="T524" s="301"/>
      <c r="U524" s="302"/>
      <c r="V524" s="302"/>
      <c r="W524" s="303"/>
      <c r="Y524" s="38">
        <v>37</v>
      </c>
      <c r="Z524" s="304"/>
      <c r="AA524" s="301"/>
      <c r="AB524" s="302"/>
      <c r="AC524" s="302"/>
      <c r="AD524" s="303"/>
    </row>
    <row r="525" spans="1:30" x14ac:dyDescent="0.2">
      <c r="A525" s="38">
        <v>5</v>
      </c>
      <c r="B525" s="300"/>
      <c r="C525" s="301"/>
      <c r="D525" s="302"/>
      <c r="E525" s="302"/>
      <c r="F525" s="303"/>
      <c r="K525" s="38">
        <v>16</v>
      </c>
      <c r="L525" s="304"/>
      <c r="M525" s="301"/>
      <c r="N525" s="302"/>
      <c r="O525" s="302"/>
      <c r="P525" s="303"/>
      <c r="R525" s="38">
        <v>27</v>
      </c>
      <c r="S525" s="300"/>
      <c r="T525" s="301"/>
      <c r="U525" s="302"/>
      <c r="V525" s="302"/>
      <c r="W525" s="303"/>
      <c r="Y525" s="38">
        <v>38</v>
      </c>
      <c r="Z525" s="304"/>
      <c r="AA525" s="301"/>
      <c r="AB525" s="302"/>
      <c r="AC525" s="302"/>
      <c r="AD525" s="303"/>
    </row>
    <row r="526" spans="1:30" x14ac:dyDescent="0.2">
      <c r="A526" s="38">
        <v>6</v>
      </c>
      <c r="B526" s="300"/>
      <c r="C526" s="301"/>
      <c r="D526" s="302"/>
      <c r="E526" s="302"/>
      <c r="F526" s="303"/>
      <c r="K526" s="38">
        <v>17</v>
      </c>
      <c r="L526" s="304"/>
      <c r="M526" s="301"/>
      <c r="N526" s="302"/>
      <c r="O526" s="302"/>
      <c r="P526" s="303"/>
      <c r="R526" s="38">
        <v>28</v>
      </c>
      <c r="S526" s="300"/>
      <c r="T526" s="301"/>
      <c r="U526" s="302"/>
      <c r="V526" s="302"/>
      <c r="W526" s="303"/>
      <c r="Y526" s="38">
        <v>39</v>
      </c>
      <c r="Z526" s="304"/>
      <c r="AA526" s="301"/>
      <c r="AB526" s="302"/>
      <c r="AC526" s="302"/>
      <c r="AD526" s="303"/>
    </row>
    <row r="527" spans="1:30" x14ac:dyDescent="0.2">
      <c r="A527" s="38">
        <v>7</v>
      </c>
      <c r="B527" s="300"/>
      <c r="C527" s="301"/>
      <c r="D527" s="302"/>
      <c r="E527" s="302"/>
      <c r="F527" s="303"/>
      <c r="K527" s="38">
        <v>18</v>
      </c>
      <c r="L527" s="304"/>
      <c r="M527" s="301"/>
      <c r="N527" s="302"/>
      <c r="O527" s="302"/>
      <c r="P527" s="303"/>
      <c r="R527" s="38">
        <v>29</v>
      </c>
      <c r="S527" s="300"/>
      <c r="T527" s="301"/>
      <c r="U527" s="302"/>
      <c r="V527" s="302"/>
      <c r="W527" s="303"/>
      <c r="Y527" s="38">
        <v>40</v>
      </c>
      <c r="Z527" s="304"/>
      <c r="AA527" s="301"/>
      <c r="AB527" s="302"/>
      <c r="AC527" s="302"/>
      <c r="AD527" s="303"/>
    </row>
    <row r="528" spans="1:30" x14ac:dyDescent="0.2">
      <c r="A528" s="38">
        <v>8</v>
      </c>
      <c r="B528" s="300"/>
      <c r="C528" s="301"/>
      <c r="D528" s="302"/>
      <c r="E528" s="302"/>
      <c r="F528" s="303"/>
      <c r="K528" s="38">
        <v>19</v>
      </c>
      <c r="L528" s="304"/>
      <c r="M528" s="301"/>
      <c r="N528" s="302"/>
      <c r="O528" s="302"/>
      <c r="P528" s="303"/>
      <c r="R528" s="38">
        <v>30</v>
      </c>
      <c r="S528" s="300"/>
      <c r="T528" s="301"/>
      <c r="U528" s="302"/>
      <c r="V528" s="302"/>
      <c r="W528" s="303"/>
      <c r="Y528" s="38">
        <v>41</v>
      </c>
      <c r="Z528" s="304"/>
      <c r="AA528" s="301"/>
      <c r="AB528" s="302"/>
      <c r="AC528" s="302"/>
      <c r="AD528" s="303"/>
    </row>
    <row r="529" spans="1:30" x14ac:dyDescent="0.2">
      <c r="A529" s="38">
        <v>9</v>
      </c>
      <c r="B529" s="300"/>
      <c r="C529" s="301"/>
      <c r="D529" s="302"/>
      <c r="E529" s="302"/>
      <c r="F529" s="303"/>
      <c r="K529" s="38">
        <v>20</v>
      </c>
      <c r="L529" s="304"/>
      <c r="M529" s="301"/>
      <c r="N529" s="302"/>
      <c r="O529" s="302"/>
      <c r="P529" s="303"/>
      <c r="R529" s="38">
        <v>31</v>
      </c>
      <c r="S529" s="300"/>
      <c r="T529" s="301"/>
      <c r="U529" s="302"/>
      <c r="V529" s="302"/>
      <c r="W529" s="303"/>
      <c r="Y529" s="38">
        <v>42</v>
      </c>
      <c r="Z529" s="304"/>
      <c r="AA529" s="301"/>
      <c r="AB529" s="302"/>
      <c r="AC529" s="302"/>
      <c r="AD529" s="303"/>
    </row>
    <row r="530" spans="1:30" x14ac:dyDescent="0.2">
      <c r="A530" s="38">
        <v>10</v>
      </c>
      <c r="B530" s="300"/>
      <c r="C530" s="301"/>
      <c r="D530" s="302"/>
      <c r="E530" s="302"/>
      <c r="F530" s="303"/>
      <c r="K530" s="38">
        <v>21</v>
      </c>
      <c r="L530" s="304"/>
      <c r="M530" s="301"/>
      <c r="N530" s="302"/>
      <c r="O530" s="302"/>
      <c r="P530" s="303"/>
      <c r="R530" s="38">
        <v>32</v>
      </c>
      <c r="S530" s="300"/>
      <c r="T530" s="301"/>
      <c r="U530" s="302"/>
      <c r="V530" s="302"/>
      <c r="W530" s="303"/>
      <c r="Y530" s="38">
        <v>43</v>
      </c>
      <c r="Z530" s="304"/>
      <c r="AA530" s="301"/>
      <c r="AB530" s="302"/>
      <c r="AC530" s="302"/>
      <c r="AD530" s="303"/>
    </row>
    <row r="531" spans="1:30" ht="13.5" thickBot="1" x14ac:dyDescent="0.25">
      <c r="A531" s="46">
        <v>11</v>
      </c>
      <c r="B531" s="300"/>
      <c r="C531" s="301"/>
      <c r="D531" s="302"/>
      <c r="E531" s="302"/>
      <c r="F531" s="303"/>
      <c r="K531" s="38">
        <v>22</v>
      </c>
      <c r="L531" s="304"/>
      <c r="M531" s="301"/>
      <c r="N531" s="302"/>
      <c r="O531" s="302"/>
      <c r="P531" s="303"/>
      <c r="R531" s="38">
        <v>33</v>
      </c>
      <c r="S531" s="300"/>
      <c r="T531" s="301"/>
      <c r="U531" s="302"/>
      <c r="V531" s="302"/>
      <c r="W531" s="303"/>
      <c r="Y531" s="40"/>
      <c r="Z531" s="41"/>
      <c r="AA531" s="42"/>
      <c r="AB531" s="42"/>
      <c r="AC531" s="47" t="s">
        <v>5</v>
      </c>
      <c r="AD531" s="44">
        <f>SUM(F521:F531)+SUM(P521:P531)+SUM(AD521:AD530)+SUM(W521:W531)</f>
        <v>0</v>
      </c>
    </row>
    <row r="532" spans="1:30" x14ac:dyDescent="0.2">
      <c r="E532" s="48"/>
      <c r="O532" s="48"/>
      <c r="R532" s="29"/>
      <c r="V532" s="48"/>
      <c r="AC532" s="48"/>
    </row>
    <row r="533" spans="1:30" x14ac:dyDescent="0.2">
      <c r="E533" s="48"/>
      <c r="O533" s="48"/>
      <c r="R533" s="29"/>
      <c r="V533" s="48"/>
      <c r="AC533" s="48"/>
    </row>
    <row r="534" spans="1:30" x14ac:dyDescent="0.2">
      <c r="E534" s="48"/>
      <c r="O534" s="48"/>
      <c r="R534" s="29"/>
      <c r="V534" s="48"/>
      <c r="AC534" s="48"/>
    </row>
    <row r="535" spans="1:30" x14ac:dyDescent="0.2">
      <c r="E535" s="48"/>
      <c r="O535" s="48"/>
      <c r="R535" s="29"/>
      <c r="V535" s="48"/>
      <c r="AC535" s="48"/>
    </row>
    <row r="536" spans="1:30" x14ac:dyDescent="0.2">
      <c r="E536" s="48"/>
      <c r="O536" s="48"/>
      <c r="R536" s="29"/>
      <c r="V536" s="48"/>
      <c r="AC536" s="48"/>
    </row>
    <row r="537" spans="1:30" x14ac:dyDescent="0.2">
      <c r="E537" s="48"/>
      <c r="O537" s="48"/>
      <c r="R537" s="29"/>
      <c r="V537" s="48"/>
      <c r="AC537" s="48"/>
    </row>
    <row r="538" spans="1:30" ht="13.5" thickBot="1" x14ac:dyDescent="0.25">
      <c r="E538" s="48"/>
      <c r="O538" s="48"/>
      <c r="R538" s="29"/>
      <c r="V538" s="48"/>
      <c r="AC538" s="48"/>
    </row>
    <row r="539" spans="1:30" ht="16.5" customHeight="1" x14ac:dyDescent="0.2">
      <c r="A539" s="33">
        <v>24</v>
      </c>
      <c r="B539" s="474" t="str">
        <f>+" אסמכתא " &amp; B26 &amp;"         חזרה לטבלה "</f>
        <v xml:space="preserve"> אסמכתא          חזרה לטבלה </v>
      </c>
      <c r="C539" s="471" t="s">
        <v>40</v>
      </c>
      <c r="D539" s="471" t="s">
        <v>182</v>
      </c>
      <c r="E539" s="471" t="s">
        <v>41</v>
      </c>
      <c r="F539" s="471" t="s">
        <v>21</v>
      </c>
      <c r="K539" s="33">
        <v>24</v>
      </c>
      <c r="L539" s="474" t="str">
        <f>+" אסמכתא " &amp; B26 &amp;"         חזרה לטבלה "</f>
        <v xml:space="preserve"> אסמכתא          חזרה לטבלה </v>
      </c>
      <c r="M539" s="471" t="s">
        <v>40</v>
      </c>
      <c r="N539" s="471" t="s">
        <v>182</v>
      </c>
      <c r="O539" s="471" t="s">
        <v>41</v>
      </c>
      <c r="P539" s="471" t="s">
        <v>21</v>
      </c>
      <c r="R539" s="33">
        <v>24</v>
      </c>
      <c r="S539" s="316"/>
      <c r="T539" s="471" t="s">
        <v>40</v>
      </c>
      <c r="U539" s="471" t="s">
        <v>182</v>
      </c>
      <c r="V539" s="471" t="s">
        <v>41</v>
      </c>
      <c r="W539" s="471" t="s">
        <v>21</v>
      </c>
      <c r="Y539" s="33">
        <v>24</v>
      </c>
      <c r="Z539" s="316"/>
      <c r="AA539" s="471" t="s">
        <v>40</v>
      </c>
      <c r="AB539" s="471" t="s">
        <v>182</v>
      </c>
      <c r="AC539" s="471" t="s">
        <v>41</v>
      </c>
      <c r="AD539" s="471" t="s">
        <v>21</v>
      </c>
    </row>
    <row r="540" spans="1:30" ht="25.5" customHeight="1" x14ac:dyDescent="0.2">
      <c r="A540" s="35" t="s">
        <v>9</v>
      </c>
      <c r="B540" s="475"/>
      <c r="C540" s="473"/>
      <c r="D540" s="472"/>
      <c r="E540" s="473"/>
      <c r="F540" s="472"/>
      <c r="K540" s="35" t="s">
        <v>27</v>
      </c>
      <c r="L540" s="475"/>
      <c r="M540" s="473"/>
      <c r="N540" s="472"/>
      <c r="O540" s="473"/>
      <c r="P540" s="472"/>
      <c r="R540" s="35" t="s">
        <v>27</v>
      </c>
      <c r="S540" s="317" t="str">
        <f>+" אסמכתא " &amp; B26 &amp;"         חזרה לטבלה "</f>
        <v xml:space="preserve"> אסמכתא          חזרה לטבלה </v>
      </c>
      <c r="T540" s="473"/>
      <c r="U540" s="472"/>
      <c r="V540" s="473"/>
      <c r="W540" s="472"/>
      <c r="Y540" s="35" t="s">
        <v>27</v>
      </c>
      <c r="Z540" s="317" t="str">
        <f>+" אסמכתא " &amp; B26 &amp;"         חזרה לטבלה "</f>
        <v xml:space="preserve"> אסמכתא          חזרה לטבלה </v>
      </c>
      <c r="AA540" s="473"/>
      <c r="AB540" s="472"/>
      <c r="AC540" s="473"/>
      <c r="AD540" s="472"/>
    </row>
    <row r="541" spans="1:30" x14ac:dyDescent="0.2">
      <c r="A541" s="38">
        <v>1</v>
      </c>
      <c r="B541" s="300"/>
      <c r="C541" s="301"/>
      <c r="D541" s="302"/>
      <c r="E541" s="302"/>
      <c r="F541" s="303"/>
      <c r="K541" s="38">
        <v>12</v>
      </c>
      <c r="L541" s="304"/>
      <c r="M541" s="301"/>
      <c r="N541" s="302"/>
      <c r="O541" s="302"/>
      <c r="P541" s="303"/>
      <c r="R541" s="38">
        <v>23</v>
      </c>
      <c r="S541" s="300"/>
      <c r="T541" s="301"/>
      <c r="U541" s="302"/>
      <c r="V541" s="302"/>
      <c r="W541" s="303"/>
      <c r="Y541" s="38">
        <v>34</v>
      </c>
      <c r="Z541" s="304"/>
      <c r="AA541" s="301"/>
      <c r="AB541" s="302"/>
      <c r="AC541" s="302"/>
      <c r="AD541" s="303"/>
    </row>
    <row r="542" spans="1:30" x14ac:dyDescent="0.2">
      <c r="A542" s="38">
        <v>2</v>
      </c>
      <c r="B542" s="300"/>
      <c r="C542" s="301"/>
      <c r="D542" s="302"/>
      <c r="E542" s="302"/>
      <c r="F542" s="303"/>
      <c r="K542" s="38">
        <v>13</v>
      </c>
      <c r="L542" s="304"/>
      <c r="M542" s="301"/>
      <c r="N542" s="302"/>
      <c r="O542" s="302"/>
      <c r="P542" s="303"/>
      <c r="R542" s="38">
        <v>24</v>
      </c>
      <c r="S542" s="300"/>
      <c r="T542" s="301"/>
      <c r="U542" s="302"/>
      <c r="V542" s="302"/>
      <c r="W542" s="303"/>
      <c r="Y542" s="38">
        <v>35</v>
      </c>
      <c r="Z542" s="304"/>
      <c r="AA542" s="301"/>
      <c r="AB542" s="302"/>
      <c r="AC542" s="302"/>
      <c r="AD542" s="303"/>
    </row>
    <row r="543" spans="1:30" x14ac:dyDescent="0.2">
      <c r="A543" s="38">
        <v>3</v>
      </c>
      <c r="B543" s="300"/>
      <c r="C543" s="301"/>
      <c r="D543" s="302"/>
      <c r="E543" s="302"/>
      <c r="F543" s="303"/>
      <c r="K543" s="38">
        <v>14</v>
      </c>
      <c r="L543" s="304"/>
      <c r="M543" s="301"/>
      <c r="N543" s="302"/>
      <c r="O543" s="302"/>
      <c r="P543" s="303"/>
      <c r="R543" s="38">
        <v>25</v>
      </c>
      <c r="S543" s="300"/>
      <c r="T543" s="301"/>
      <c r="U543" s="302"/>
      <c r="V543" s="302"/>
      <c r="W543" s="303"/>
      <c r="Y543" s="38">
        <v>36</v>
      </c>
      <c r="Z543" s="304"/>
      <c r="AA543" s="301"/>
      <c r="AB543" s="302"/>
      <c r="AC543" s="302"/>
      <c r="AD543" s="303"/>
    </row>
    <row r="544" spans="1:30" x14ac:dyDescent="0.2">
      <c r="A544" s="38">
        <v>4</v>
      </c>
      <c r="B544" s="300"/>
      <c r="C544" s="301"/>
      <c r="D544" s="302"/>
      <c r="E544" s="302"/>
      <c r="F544" s="303"/>
      <c r="K544" s="38">
        <v>15</v>
      </c>
      <c r="L544" s="304"/>
      <c r="M544" s="301"/>
      <c r="N544" s="302"/>
      <c r="O544" s="302"/>
      <c r="P544" s="303"/>
      <c r="R544" s="38">
        <v>26</v>
      </c>
      <c r="S544" s="300"/>
      <c r="T544" s="301"/>
      <c r="U544" s="302"/>
      <c r="V544" s="302"/>
      <c r="W544" s="303"/>
      <c r="Y544" s="38">
        <v>37</v>
      </c>
      <c r="Z544" s="304"/>
      <c r="AA544" s="301"/>
      <c r="AB544" s="302"/>
      <c r="AC544" s="302"/>
      <c r="AD544" s="303"/>
    </row>
    <row r="545" spans="1:30" x14ac:dyDescent="0.2">
      <c r="A545" s="38">
        <v>5</v>
      </c>
      <c r="B545" s="300"/>
      <c r="C545" s="301"/>
      <c r="D545" s="302"/>
      <c r="E545" s="302"/>
      <c r="F545" s="303"/>
      <c r="K545" s="38">
        <v>16</v>
      </c>
      <c r="L545" s="304"/>
      <c r="M545" s="301"/>
      <c r="N545" s="302"/>
      <c r="O545" s="302"/>
      <c r="P545" s="303"/>
      <c r="R545" s="38">
        <v>27</v>
      </c>
      <c r="S545" s="300"/>
      <c r="T545" s="301"/>
      <c r="U545" s="302"/>
      <c r="V545" s="302"/>
      <c r="W545" s="303"/>
      <c r="Y545" s="38">
        <v>38</v>
      </c>
      <c r="Z545" s="304"/>
      <c r="AA545" s="301"/>
      <c r="AB545" s="302"/>
      <c r="AC545" s="302"/>
      <c r="AD545" s="303"/>
    </row>
    <row r="546" spans="1:30" x14ac:dyDescent="0.2">
      <c r="A546" s="38">
        <v>6</v>
      </c>
      <c r="B546" s="300"/>
      <c r="C546" s="301"/>
      <c r="D546" s="302"/>
      <c r="E546" s="302"/>
      <c r="F546" s="303"/>
      <c r="K546" s="38">
        <v>17</v>
      </c>
      <c r="L546" s="304"/>
      <c r="M546" s="301"/>
      <c r="N546" s="302"/>
      <c r="O546" s="302"/>
      <c r="P546" s="303"/>
      <c r="R546" s="38">
        <v>28</v>
      </c>
      <c r="S546" s="300"/>
      <c r="T546" s="301"/>
      <c r="U546" s="302"/>
      <c r="V546" s="302"/>
      <c r="W546" s="303"/>
      <c r="Y546" s="38">
        <v>39</v>
      </c>
      <c r="Z546" s="304"/>
      <c r="AA546" s="301"/>
      <c r="AB546" s="302"/>
      <c r="AC546" s="302"/>
      <c r="AD546" s="303"/>
    </row>
    <row r="547" spans="1:30" x14ac:dyDescent="0.2">
      <c r="A547" s="38">
        <v>7</v>
      </c>
      <c r="B547" s="300"/>
      <c r="C547" s="301"/>
      <c r="D547" s="302"/>
      <c r="E547" s="302"/>
      <c r="F547" s="303"/>
      <c r="K547" s="38">
        <v>18</v>
      </c>
      <c r="L547" s="304"/>
      <c r="M547" s="301"/>
      <c r="N547" s="302"/>
      <c r="O547" s="302"/>
      <c r="P547" s="303"/>
      <c r="R547" s="38">
        <v>29</v>
      </c>
      <c r="S547" s="300"/>
      <c r="T547" s="301"/>
      <c r="U547" s="302"/>
      <c r="V547" s="302"/>
      <c r="W547" s="303"/>
      <c r="Y547" s="38">
        <v>40</v>
      </c>
      <c r="Z547" s="304"/>
      <c r="AA547" s="301"/>
      <c r="AB547" s="302"/>
      <c r="AC547" s="302"/>
      <c r="AD547" s="303"/>
    </row>
    <row r="548" spans="1:30" x14ac:dyDescent="0.2">
      <c r="A548" s="38">
        <v>8</v>
      </c>
      <c r="B548" s="300"/>
      <c r="C548" s="301"/>
      <c r="D548" s="302"/>
      <c r="E548" s="302"/>
      <c r="F548" s="303"/>
      <c r="K548" s="38">
        <v>19</v>
      </c>
      <c r="L548" s="304"/>
      <c r="M548" s="301"/>
      <c r="N548" s="302"/>
      <c r="O548" s="302"/>
      <c r="P548" s="303"/>
      <c r="R548" s="38">
        <v>30</v>
      </c>
      <c r="S548" s="300"/>
      <c r="T548" s="301"/>
      <c r="U548" s="302"/>
      <c r="V548" s="302"/>
      <c r="W548" s="303"/>
      <c r="Y548" s="38">
        <v>41</v>
      </c>
      <c r="Z548" s="304"/>
      <c r="AA548" s="301"/>
      <c r="AB548" s="302"/>
      <c r="AC548" s="302"/>
      <c r="AD548" s="303"/>
    </row>
    <row r="549" spans="1:30" x14ac:dyDescent="0.2">
      <c r="A549" s="38">
        <v>9</v>
      </c>
      <c r="B549" s="300"/>
      <c r="C549" s="301"/>
      <c r="D549" s="302"/>
      <c r="E549" s="302"/>
      <c r="F549" s="303"/>
      <c r="K549" s="38">
        <v>20</v>
      </c>
      <c r="L549" s="304"/>
      <c r="M549" s="301"/>
      <c r="N549" s="302"/>
      <c r="O549" s="302"/>
      <c r="P549" s="303"/>
      <c r="R549" s="38">
        <v>31</v>
      </c>
      <c r="S549" s="300"/>
      <c r="T549" s="301"/>
      <c r="U549" s="302"/>
      <c r="V549" s="302"/>
      <c r="W549" s="303"/>
      <c r="Y549" s="38">
        <v>42</v>
      </c>
      <c r="Z549" s="304"/>
      <c r="AA549" s="301"/>
      <c r="AB549" s="302"/>
      <c r="AC549" s="302"/>
      <c r="AD549" s="303"/>
    </row>
    <row r="550" spans="1:30" x14ac:dyDescent="0.2">
      <c r="A550" s="38">
        <v>10</v>
      </c>
      <c r="B550" s="300"/>
      <c r="C550" s="301"/>
      <c r="D550" s="302"/>
      <c r="E550" s="302"/>
      <c r="F550" s="303"/>
      <c r="K550" s="38">
        <v>21</v>
      </c>
      <c r="L550" s="304"/>
      <c r="M550" s="301"/>
      <c r="N550" s="302"/>
      <c r="O550" s="302"/>
      <c r="P550" s="303"/>
      <c r="R550" s="38">
        <v>32</v>
      </c>
      <c r="S550" s="300"/>
      <c r="T550" s="301"/>
      <c r="U550" s="302"/>
      <c r="V550" s="302"/>
      <c r="W550" s="303"/>
      <c r="Y550" s="38">
        <v>43</v>
      </c>
      <c r="Z550" s="304"/>
      <c r="AA550" s="301"/>
      <c r="AB550" s="302"/>
      <c r="AC550" s="302"/>
      <c r="AD550" s="303"/>
    </row>
    <row r="551" spans="1:30" ht="13.5" thickBot="1" x14ac:dyDescent="0.25">
      <c r="A551" s="46">
        <v>11</v>
      </c>
      <c r="B551" s="300"/>
      <c r="C551" s="301"/>
      <c r="D551" s="302"/>
      <c r="E551" s="302"/>
      <c r="F551" s="303"/>
      <c r="K551" s="38">
        <v>22</v>
      </c>
      <c r="L551" s="304"/>
      <c r="M551" s="301"/>
      <c r="N551" s="302"/>
      <c r="O551" s="302"/>
      <c r="P551" s="303"/>
      <c r="R551" s="38">
        <v>33</v>
      </c>
      <c r="S551" s="300"/>
      <c r="T551" s="301"/>
      <c r="U551" s="302"/>
      <c r="V551" s="302"/>
      <c r="W551" s="303"/>
      <c r="Y551" s="40"/>
      <c r="Z551" s="41"/>
      <c r="AA551" s="42"/>
      <c r="AB551" s="42"/>
      <c r="AC551" s="47" t="s">
        <v>5</v>
      </c>
      <c r="AD551" s="44">
        <f>SUM(F541:F551)+SUM(P541:P551)+SUM(AD541:AD550)+SUM(W541:W551)</f>
        <v>0</v>
      </c>
    </row>
    <row r="552" spans="1:30" x14ac:dyDescent="0.2">
      <c r="E552" s="48"/>
      <c r="O552" s="48"/>
      <c r="R552" s="29"/>
      <c r="V552" s="48"/>
      <c r="AC552" s="48"/>
    </row>
    <row r="553" spans="1:30" x14ac:dyDescent="0.2">
      <c r="E553" s="48"/>
      <c r="O553" s="48"/>
      <c r="R553" s="29"/>
      <c r="V553" s="48"/>
      <c r="AC553" s="48"/>
    </row>
    <row r="554" spans="1:30" x14ac:dyDescent="0.2">
      <c r="E554" s="48"/>
      <c r="O554" s="48"/>
      <c r="R554" s="29"/>
      <c r="V554" s="48"/>
      <c r="AC554" s="48"/>
    </row>
    <row r="555" spans="1:30" x14ac:dyDescent="0.2">
      <c r="E555" s="48"/>
      <c r="O555" s="48"/>
      <c r="R555" s="29"/>
      <c r="V555" s="48"/>
      <c r="AC555" s="48"/>
    </row>
    <row r="556" spans="1:30" x14ac:dyDescent="0.2">
      <c r="E556" s="48"/>
      <c r="O556" s="48"/>
      <c r="R556" s="29"/>
      <c r="V556" s="48"/>
      <c r="AC556" s="48"/>
    </row>
    <row r="557" spans="1:30" x14ac:dyDescent="0.2">
      <c r="E557" s="48"/>
      <c r="O557" s="48"/>
      <c r="R557" s="29"/>
      <c r="V557" s="48"/>
      <c r="AC557" s="48"/>
    </row>
    <row r="558" spans="1:30" ht="13.5" thickBot="1" x14ac:dyDescent="0.25">
      <c r="E558" s="48"/>
      <c r="O558" s="48"/>
      <c r="R558" s="29"/>
      <c r="V558" s="48"/>
      <c r="AC558" s="48"/>
    </row>
    <row r="559" spans="1:30" ht="16.5" customHeight="1" x14ac:dyDescent="0.2">
      <c r="A559" s="33">
        <v>25</v>
      </c>
      <c r="B559" s="474" t="str">
        <f>+" אסמכתא " &amp; B27 &amp;"         חזרה לטבלה "</f>
        <v xml:space="preserve"> אסמכתא          חזרה לטבלה </v>
      </c>
      <c r="C559" s="471" t="s">
        <v>40</v>
      </c>
      <c r="D559" s="471" t="s">
        <v>182</v>
      </c>
      <c r="E559" s="471" t="s">
        <v>41</v>
      </c>
      <c r="F559" s="471" t="s">
        <v>21</v>
      </c>
      <c r="K559" s="33">
        <v>25</v>
      </c>
      <c r="L559" s="474" t="str">
        <f>+" אסמכתא " &amp; B27 &amp;"         חזרה לטבלה "</f>
        <v xml:space="preserve"> אסמכתא          חזרה לטבלה </v>
      </c>
      <c r="M559" s="471" t="s">
        <v>40</v>
      </c>
      <c r="N559" s="471" t="s">
        <v>182</v>
      </c>
      <c r="O559" s="471" t="s">
        <v>41</v>
      </c>
      <c r="P559" s="471" t="s">
        <v>21</v>
      </c>
      <c r="R559" s="33">
        <v>25</v>
      </c>
      <c r="S559" s="316"/>
      <c r="T559" s="471" t="s">
        <v>40</v>
      </c>
      <c r="U559" s="471" t="s">
        <v>182</v>
      </c>
      <c r="V559" s="471" t="s">
        <v>41</v>
      </c>
      <c r="W559" s="471" t="s">
        <v>21</v>
      </c>
      <c r="Y559" s="33">
        <v>25</v>
      </c>
      <c r="Z559" s="316"/>
      <c r="AA559" s="471" t="s">
        <v>40</v>
      </c>
      <c r="AB559" s="471" t="s">
        <v>182</v>
      </c>
      <c r="AC559" s="471" t="s">
        <v>41</v>
      </c>
      <c r="AD559" s="471" t="s">
        <v>21</v>
      </c>
    </row>
    <row r="560" spans="1:30" ht="25.5" customHeight="1" x14ac:dyDescent="0.2">
      <c r="A560" s="35" t="s">
        <v>9</v>
      </c>
      <c r="B560" s="475"/>
      <c r="C560" s="473"/>
      <c r="D560" s="472"/>
      <c r="E560" s="473"/>
      <c r="F560" s="472"/>
      <c r="K560" s="35" t="s">
        <v>27</v>
      </c>
      <c r="L560" s="475"/>
      <c r="M560" s="473"/>
      <c r="N560" s="472"/>
      <c r="O560" s="473"/>
      <c r="P560" s="472"/>
      <c r="R560" s="35" t="s">
        <v>27</v>
      </c>
      <c r="S560" s="317" t="str">
        <f>+" אסמכתא " &amp; B27 &amp;"         חזרה לטבלה "</f>
        <v xml:space="preserve"> אסמכתא          חזרה לטבלה </v>
      </c>
      <c r="T560" s="473"/>
      <c r="U560" s="472"/>
      <c r="V560" s="473"/>
      <c r="W560" s="472"/>
      <c r="Y560" s="35" t="s">
        <v>27</v>
      </c>
      <c r="Z560" s="317" t="str">
        <f>+" אסמכתא " &amp; B27 &amp;"         חזרה לטבלה "</f>
        <v xml:space="preserve"> אסמכתא          חזרה לטבלה </v>
      </c>
      <c r="AA560" s="473"/>
      <c r="AB560" s="472"/>
      <c r="AC560" s="473"/>
      <c r="AD560" s="472"/>
    </row>
    <row r="561" spans="1:30" x14ac:dyDescent="0.2">
      <c r="A561" s="38">
        <v>1</v>
      </c>
      <c r="B561" s="300"/>
      <c r="C561" s="301"/>
      <c r="D561" s="302"/>
      <c r="E561" s="302"/>
      <c r="F561" s="303"/>
      <c r="K561" s="38">
        <v>12</v>
      </c>
      <c r="L561" s="304"/>
      <c r="M561" s="301"/>
      <c r="N561" s="302"/>
      <c r="O561" s="302"/>
      <c r="P561" s="303"/>
      <c r="R561" s="38">
        <v>23</v>
      </c>
      <c r="S561" s="300"/>
      <c r="T561" s="301"/>
      <c r="U561" s="302"/>
      <c r="V561" s="302"/>
      <c r="W561" s="303"/>
      <c r="Y561" s="38">
        <v>34</v>
      </c>
      <c r="Z561" s="304"/>
      <c r="AA561" s="301"/>
      <c r="AB561" s="302"/>
      <c r="AC561" s="302"/>
      <c r="AD561" s="303"/>
    </row>
    <row r="562" spans="1:30" x14ac:dyDescent="0.2">
      <c r="A562" s="38">
        <v>2</v>
      </c>
      <c r="B562" s="300"/>
      <c r="C562" s="301"/>
      <c r="D562" s="302"/>
      <c r="E562" s="302"/>
      <c r="F562" s="303"/>
      <c r="K562" s="38">
        <v>13</v>
      </c>
      <c r="L562" s="304"/>
      <c r="M562" s="301"/>
      <c r="N562" s="302"/>
      <c r="O562" s="302"/>
      <c r="P562" s="303"/>
      <c r="R562" s="38">
        <v>24</v>
      </c>
      <c r="S562" s="300"/>
      <c r="T562" s="301"/>
      <c r="U562" s="302"/>
      <c r="V562" s="302"/>
      <c r="W562" s="303"/>
      <c r="Y562" s="38">
        <v>35</v>
      </c>
      <c r="Z562" s="304"/>
      <c r="AA562" s="301"/>
      <c r="AB562" s="302"/>
      <c r="AC562" s="302"/>
      <c r="AD562" s="303"/>
    </row>
    <row r="563" spans="1:30" x14ac:dyDescent="0.2">
      <c r="A563" s="38">
        <v>3</v>
      </c>
      <c r="B563" s="300"/>
      <c r="C563" s="301"/>
      <c r="D563" s="302"/>
      <c r="E563" s="302"/>
      <c r="F563" s="303"/>
      <c r="K563" s="38">
        <v>14</v>
      </c>
      <c r="L563" s="304"/>
      <c r="M563" s="301"/>
      <c r="N563" s="302"/>
      <c r="O563" s="302"/>
      <c r="P563" s="303"/>
      <c r="R563" s="38">
        <v>25</v>
      </c>
      <c r="S563" s="300"/>
      <c r="T563" s="301"/>
      <c r="U563" s="302"/>
      <c r="V563" s="302"/>
      <c r="W563" s="303"/>
      <c r="Y563" s="38">
        <v>36</v>
      </c>
      <c r="Z563" s="304"/>
      <c r="AA563" s="301"/>
      <c r="AB563" s="302"/>
      <c r="AC563" s="302"/>
      <c r="AD563" s="303"/>
    </row>
    <row r="564" spans="1:30" x14ac:dyDescent="0.2">
      <c r="A564" s="38">
        <v>4</v>
      </c>
      <c r="B564" s="300"/>
      <c r="C564" s="301"/>
      <c r="D564" s="302"/>
      <c r="E564" s="302"/>
      <c r="F564" s="303"/>
      <c r="K564" s="38">
        <v>15</v>
      </c>
      <c r="L564" s="304"/>
      <c r="M564" s="301"/>
      <c r="N564" s="302"/>
      <c r="O564" s="302"/>
      <c r="P564" s="303"/>
      <c r="R564" s="38">
        <v>26</v>
      </c>
      <c r="S564" s="300"/>
      <c r="T564" s="301"/>
      <c r="U564" s="302"/>
      <c r="V564" s="302"/>
      <c r="W564" s="303"/>
      <c r="Y564" s="38">
        <v>37</v>
      </c>
      <c r="Z564" s="304"/>
      <c r="AA564" s="301"/>
      <c r="AB564" s="302"/>
      <c r="AC564" s="302"/>
      <c r="AD564" s="303"/>
    </row>
    <row r="565" spans="1:30" x14ac:dyDescent="0.2">
      <c r="A565" s="38">
        <v>5</v>
      </c>
      <c r="B565" s="300"/>
      <c r="C565" s="301"/>
      <c r="D565" s="302"/>
      <c r="E565" s="302"/>
      <c r="F565" s="303"/>
      <c r="K565" s="38">
        <v>16</v>
      </c>
      <c r="L565" s="304"/>
      <c r="M565" s="301"/>
      <c r="N565" s="302"/>
      <c r="O565" s="302"/>
      <c r="P565" s="303"/>
      <c r="R565" s="38">
        <v>27</v>
      </c>
      <c r="S565" s="300"/>
      <c r="T565" s="301"/>
      <c r="U565" s="302"/>
      <c r="V565" s="302"/>
      <c r="W565" s="303"/>
      <c r="Y565" s="38">
        <v>38</v>
      </c>
      <c r="Z565" s="304"/>
      <c r="AA565" s="301"/>
      <c r="AB565" s="302"/>
      <c r="AC565" s="302"/>
      <c r="AD565" s="303"/>
    </row>
    <row r="566" spans="1:30" x14ac:dyDescent="0.2">
      <c r="A566" s="38">
        <v>6</v>
      </c>
      <c r="B566" s="300"/>
      <c r="C566" s="301"/>
      <c r="D566" s="302"/>
      <c r="E566" s="302"/>
      <c r="F566" s="303"/>
      <c r="K566" s="38">
        <v>17</v>
      </c>
      <c r="L566" s="304"/>
      <c r="M566" s="301"/>
      <c r="N566" s="302"/>
      <c r="O566" s="302"/>
      <c r="P566" s="303"/>
      <c r="R566" s="38">
        <v>28</v>
      </c>
      <c r="S566" s="300"/>
      <c r="T566" s="301"/>
      <c r="U566" s="302"/>
      <c r="V566" s="302"/>
      <c r="W566" s="303"/>
      <c r="Y566" s="38">
        <v>39</v>
      </c>
      <c r="Z566" s="304"/>
      <c r="AA566" s="301"/>
      <c r="AB566" s="302"/>
      <c r="AC566" s="302"/>
      <c r="AD566" s="303"/>
    </row>
    <row r="567" spans="1:30" x14ac:dyDescent="0.2">
      <c r="A567" s="38">
        <v>7</v>
      </c>
      <c r="B567" s="300"/>
      <c r="C567" s="301"/>
      <c r="D567" s="302"/>
      <c r="E567" s="302"/>
      <c r="F567" s="303"/>
      <c r="K567" s="38">
        <v>18</v>
      </c>
      <c r="L567" s="304"/>
      <c r="M567" s="301"/>
      <c r="N567" s="302"/>
      <c r="O567" s="302"/>
      <c r="P567" s="303"/>
      <c r="R567" s="38">
        <v>29</v>
      </c>
      <c r="S567" s="300"/>
      <c r="T567" s="301"/>
      <c r="U567" s="302"/>
      <c r="V567" s="302"/>
      <c r="W567" s="303"/>
      <c r="Y567" s="38">
        <v>40</v>
      </c>
      <c r="Z567" s="304"/>
      <c r="AA567" s="301"/>
      <c r="AB567" s="302"/>
      <c r="AC567" s="302"/>
      <c r="AD567" s="303"/>
    </row>
    <row r="568" spans="1:30" x14ac:dyDescent="0.2">
      <c r="A568" s="38">
        <v>8</v>
      </c>
      <c r="B568" s="300"/>
      <c r="C568" s="301"/>
      <c r="D568" s="302"/>
      <c r="E568" s="302"/>
      <c r="F568" s="303"/>
      <c r="K568" s="38">
        <v>19</v>
      </c>
      <c r="L568" s="304"/>
      <c r="M568" s="301"/>
      <c r="N568" s="302"/>
      <c r="O568" s="302"/>
      <c r="P568" s="303"/>
      <c r="R568" s="38">
        <v>30</v>
      </c>
      <c r="S568" s="300"/>
      <c r="T568" s="301"/>
      <c r="U568" s="302"/>
      <c r="V568" s="302"/>
      <c r="W568" s="303"/>
      <c r="Y568" s="38">
        <v>41</v>
      </c>
      <c r="Z568" s="304"/>
      <c r="AA568" s="301"/>
      <c r="AB568" s="302"/>
      <c r="AC568" s="302"/>
      <c r="AD568" s="303"/>
    </row>
    <row r="569" spans="1:30" x14ac:dyDescent="0.2">
      <c r="A569" s="38">
        <v>9</v>
      </c>
      <c r="B569" s="300"/>
      <c r="C569" s="301"/>
      <c r="D569" s="302"/>
      <c r="E569" s="302"/>
      <c r="F569" s="303"/>
      <c r="K569" s="38">
        <v>20</v>
      </c>
      <c r="L569" s="304"/>
      <c r="M569" s="301"/>
      <c r="N569" s="302"/>
      <c r="O569" s="302"/>
      <c r="P569" s="303"/>
      <c r="R569" s="38">
        <v>31</v>
      </c>
      <c r="S569" s="300"/>
      <c r="T569" s="301"/>
      <c r="U569" s="302"/>
      <c r="V569" s="302"/>
      <c r="W569" s="303"/>
      <c r="Y569" s="38">
        <v>42</v>
      </c>
      <c r="Z569" s="304"/>
      <c r="AA569" s="301"/>
      <c r="AB569" s="302"/>
      <c r="AC569" s="302"/>
      <c r="AD569" s="303"/>
    </row>
    <row r="570" spans="1:30" x14ac:dyDescent="0.2">
      <c r="A570" s="38">
        <v>10</v>
      </c>
      <c r="B570" s="300"/>
      <c r="C570" s="301"/>
      <c r="D570" s="302"/>
      <c r="E570" s="302"/>
      <c r="F570" s="303"/>
      <c r="K570" s="38">
        <v>21</v>
      </c>
      <c r="L570" s="304"/>
      <c r="M570" s="301"/>
      <c r="N570" s="302"/>
      <c r="O570" s="302"/>
      <c r="P570" s="303"/>
      <c r="R570" s="38">
        <v>32</v>
      </c>
      <c r="S570" s="300"/>
      <c r="T570" s="301"/>
      <c r="U570" s="302"/>
      <c r="V570" s="302"/>
      <c r="W570" s="303"/>
      <c r="Y570" s="38">
        <v>43</v>
      </c>
      <c r="Z570" s="304"/>
      <c r="AA570" s="301"/>
      <c r="AB570" s="302"/>
      <c r="AC570" s="302"/>
      <c r="AD570" s="303"/>
    </row>
    <row r="571" spans="1:30" ht="13.5" thickBot="1" x14ac:dyDescent="0.25">
      <c r="A571" s="46">
        <v>11</v>
      </c>
      <c r="B571" s="300"/>
      <c r="C571" s="301"/>
      <c r="D571" s="302"/>
      <c r="E571" s="302"/>
      <c r="F571" s="303"/>
      <c r="K571" s="38">
        <v>22</v>
      </c>
      <c r="L571" s="304"/>
      <c r="M571" s="301"/>
      <c r="N571" s="302"/>
      <c r="O571" s="302"/>
      <c r="P571" s="303"/>
      <c r="R571" s="38">
        <v>33</v>
      </c>
      <c r="S571" s="300"/>
      <c r="T571" s="301"/>
      <c r="U571" s="302"/>
      <c r="V571" s="302"/>
      <c r="W571" s="303"/>
      <c r="Y571" s="40"/>
      <c r="Z571" s="41"/>
      <c r="AA571" s="42"/>
      <c r="AB571" s="42"/>
      <c r="AC571" s="47" t="s">
        <v>5</v>
      </c>
      <c r="AD571" s="44">
        <f>SUM(F561:F571)+SUM(P561:P571)+SUM(AD561:AD570)+SUM(W561:W571)</f>
        <v>0</v>
      </c>
    </row>
    <row r="572" spans="1:30" x14ac:dyDescent="0.2">
      <c r="E572" s="48"/>
      <c r="O572" s="48"/>
      <c r="R572" s="29"/>
      <c r="V572" s="48"/>
      <c r="AC572" s="48"/>
    </row>
    <row r="573" spans="1:30" x14ac:dyDescent="0.2">
      <c r="E573" s="48"/>
      <c r="O573" s="48"/>
      <c r="R573" s="29"/>
      <c r="V573" s="48"/>
      <c r="AC573" s="48"/>
    </row>
    <row r="574" spans="1:30" x14ac:dyDescent="0.2">
      <c r="E574" s="48"/>
      <c r="O574" s="48"/>
      <c r="R574" s="29"/>
      <c r="V574" s="48"/>
      <c r="AC574" s="48"/>
    </row>
    <row r="575" spans="1:30" x14ac:dyDescent="0.2">
      <c r="E575" s="48"/>
      <c r="O575" s="48"/>
      <c r="R575" s="29"/>
      <c r="V575" s="48"/>
      <c r="AC575" s="48"/>
    </row>
    <row r="576" spans="1:30" x14ac:dyDescent="0.2">
      <c r="E576" s="48"/>
      <c r="O576" s="48"/>
      <c r="R576" s="29"/>
      <c r="V576" s="48"/>
      <c r="AC576" s="48"/>
    </row>
    <row r="577" spans="1:30" x14ac:dyDescent="0.2">
      <c r="E577" s="48"/>
      <c r="O577" s="48"/>
      <c r="R577" s="29"/>
      <c r="V577" s="48"/>
      <c r="AC577" s="48"/>
    </row>
    <row r="578" spans="1:30" ht="13.5" thickBot="1" x14ac:dyDescent="0.25">
      <c r="E578" s="48"/>
      <c r="O578" s="48"/>
      <c r="R578" s="29"/>
      <c r="V578" s="48"/>
      <c r="AC578" s="48"/>
    </row>
    <row r="579" spans="1:30" ht="16.5" customHeight="1" x14ac:dyDescent="0.2">
      <c r="A579" s="33">
        <v>26</v>
      </c>
      <c r="B579" s="474" t="str">
        <f>+" אסמכתא " &amp; B28 &amp;"         חזרה לטבלה "</f>
        <v xml:space="preserve"> אסמכתא          חזרה לטבלה </v>
      </c>
      <c r="C579" s="471" t="s">
        <v>40</v>
      </c>
      <c r="D579" s="471" t="s">
        <v>182</v>
      </c>
      <c r="E579" s="471" t="s">
        <v>41</v>
      </c>
      <c r="F579" s="471" t="s">
        <v>21</v>
      </c>
      <c r="K579" s="33">
        <v>26</v>
      </c>
      <c r="L579" s="474" t="str">
        <f>+" אסמכתא " &amp; B28 &amp;"         חזרה לטבלה "</f>
        <v xml:space="preserve"> אסמכתא          חזרה לטבלה </v>
      </c>
      <c r="M579" s="471" t="s">
        <v>40</v>
      </c>
      <c r="N579" s="471" t="s">
        <v>182</v>
      </c>
      <c r="O579" s="471" t="s">
        <v>41</v>
      </c>
      <c r="P579" s="471" t="s">
        <v>21</v>
      </c>
      <c r="R579" s="33">
        <v>26</v>
      </c>
      <c r="S579" s="316"/>
      <c r="T579" s="471" t="s">
        <v>40</v>
      </c>
      <c r="U579" s="471" t="s">
        <v>182</v>
      </c>
      <c r="V579" s="471" t="s">
        <v>41</v>
      </c>
      <c r="W579" s="471" t="s">
        <v>21</v>
      </c>
      <c r="Y579" s="33">
        <v>26</v>
      </c>
      <c r="Z579" s="316"/>
      <c r="AA579" s="471" t="s">
        <v>40</v>
      </c>
      <c r="AB579" s="471" t="s">
        <v>182</v>
      </c>
      <c r="AC579" s="471" t="s">
        <v>41</v>
      </c>
      <c r="AD579" s="471" t="s">
        <v>21</v>
      </c>
    </row>
    <row r="580" spans="1:30" ht="25.5" customHeight="1" x14ac:dyDescent="0.2">
      <c r="A580" s="35" t="s">
        <v>9</v>
      </c>
      <c r="B580" s="475"/>
      <c r="C580" s="473"/>
      <c r="D580" s="472"/>
      <c r="E580" s="473"/>
      <c r="F580" s="472"/>
      <c r="K580" s="35" t="s">
        <v>27</v>
      </c>
      <c r="L580" s="475"/>
      <c r="M580" s="473"/>
      <c r="N580" s="472"/>
      <c r="O580" s="473"/>
      <c r="P580" s="472"/>
      <c r="R580" s="35" t="s">
        <v>27</v>
      </c>
      <c r="S580" s="317" t="str">
        <f>+" אסמכתא " &amp; B28 &amp;"         חזרה לטבלה "</f>
        <v xml:space="preserve"> אסמכתא          חזרה לטבלה </v>
      </c>
      <c r="T580" s="473"/>
      <c r="U580" s="472"/>
      <c r="V580" s="473"/>
      <c r="W580" s="472"/>
      <c r="Y580" s="35" t="s">
        <v>27</v>
      </c>
      <c r="Z580" s="317" t="str">
        <f>+" אסמכתא " &amp; B28 &amp;"         חזרה לטבלה "</f>
        <v xml:space="preserve"> אסמכתא          חזרה לטבלה </v>
      </c>
      <c r="AA580" s="473"/>
      <c r="AB580" s="472"/>
      <c r="AC580" s="473"/>
      <c r="AD580" s="472"/>
    </row>
    <row r="581" spans="1:30" x14ac:dyDescent="0.2">
      <c r="A581" s="38">
        <v>1</v>
      </c>
      <c r="B581" s="300"/>
      <c r="C581" s="301"/>
      <c r="D581" s="302"/>
      <c r="E581" s="302"/>
      <c r="F581" s="303"/>
      <c r="K581" s="38">
        <v>12</v>
      </c>
      <c r="L581" s="304"/>
      <c r="M581" s="301"/>
      <c r="N581" s="302"/>
      <c r="O581" s="302"/>
      <c r="P581" s="303"/>
      <c r="R581" s="38">
        <v>23</v>
      </c>
      <c r="S581" s="300"/>
      <c r="T581" s="301"/>
      <c r="U581" s="302"/>
      <c r="V581" s="302"/>
      <c r="W581" s="303"/>
      <c r="Y581" s="38">
        <v>34</v>
      </c>
      <c r="Z581" s="304"/>
      <c r="AA581" s="301"/>
      <c r="AB581" s="302"/>
      <c r="AC581" s="302"/>
      <c r="AD581" s="303"/>
    </row>
    <row r="582" spans="1:30" x14ac:dyDescent="0.2">
      <c r="A582" s="38">
        <v>2</v>
      </c>
      <c r="B582" s="300"/>
      <c r="C582" s="301"/>
      <c r="D582" s="302"/>
      <c r="E582" s="302"/>
      <c r="F582" s="303"/>
      <c r="K582" s="38">
        <v>13</v>
      </c>
      <c r="L582" s="304"/>
      <c r="M582" s="301"/>
      <c r="N582" s="302"/>
      <c r="O582" s="302"/>
      <c r="P582" s="303"/>
      <c r="R582" s="38">
        <v>24</v>
      </c>
      <c r="S582" s="300"/>
      <c r="T582" s="301"/>
      <c r="U582" s="302"/>
      <c r="V582" s="302"/>
      <c r="W582" s="303"/>
      <c r="Y582" s="38">
        <v>35</v>
      </c>
      <c r="Z582" s="304"/>
      <c r="AA582" s="301"/>
      <c r="AB582" s="302"/>
      <c r="AC582" s="302"/>
      <c r="AD582" s="303"/>
    </row>
    <row r="583" spans="1:30" x14ac:dyDescent="0.2">
      <c r="A583" s="38">
        <v>3</v>
      </c>
      <c r="B583" s="300"/>
      <c r="C583" s="301"/>
      <c r="D583" s="302"/>
      <c r="E583" s="302"/>
      <c r="F583" s="303"/>
      <c r="K583" s="38">
        <v>14</v>
      </c>
      <c r="L583" s="304"/>
      <c r="M583" s="301"/>
      <c r="N583" s="302"/>
      <c r="O583" s="302"/>
      <c r="P583" s="303"/>
      <c r="R583" s="38">
        <v>25</v>
      </c>
      <c r="S583" s="300"/>
      <c r="T583" s="301"/>
      <c r="U583" s="302"/>
      <c r="V583" s="302"/>
      <c r="W583" s="303"/>
      <c r="Y583" s="38">
        <v>36</v>
      </c>
      <c r="Z583" s="304"/>
      <c r="AA583" s="301"/>
      <c r="AB583" s="302"/>
      <c r="AC583" s="302"/>
      <c r="AD583" s="303"/>
    </row>
    <row r="584" spans="1:30" x14ac:dyDescent="0.2">
      <c r="A584" s="38">
        <v>4</v>
      </c>
      <c r="B584" s="300"/>
      <c r="C584" s="301"/>
      <c r="D584" s="302"/>
      <c r="E584" s="302"/>
      <c r="F584" s="303"/>
      <c r="K584" s="38">
        <v>15</v>
      </c>
      <c r="L584" s="304"/>
      <c r="M584" s="301"/>
      <c r="N584" s="302"/>
      <c r="O584" s="302"/>
      <c r="P584" s="303"/>
      <c r="R584" s="38">
        <v>26</v>
      </c>
      <c r="S584" s="300"/>
      <c r="T584" s="301"/>
      <c r="U584" s="302"/>
      <c r="V584" s="302"/>
      <c r="W584" s="303"/>
      <c r="Y584" s="38">
        <v>37</v>
      </c>
      <c r="Z584" s="304"/>
      <c r="AA584" s="301"/>
      <c r="AB584" s="302"/>
      <c r="AC584" s="302"/>
      <c r="AD584" s="303"/>
    </row>
    <row r="585" spans="1:30" x14ac:dyDescent="0.2">
      <c r="A585" s="38">
        <v>5</v>
      </c>
      <c r="B585" s="300"/>
      <c r="C585" s="301"/>
      <c r="D585" s="302"/>
      <c r="E585" s="302"/>
      <c r="F585" s="303"/>
      <c r="K585" s="38">
        <v>16</v>
      </c>
      <c r="L585" s="304"/>
      <c r="M585" s="301"/>
      <c r="N585" s="302"/>
      <c r="O585" s="302"/>
      <c r="P585" s="303"/>
      <c r="R585" s="38">
        <v>27</v>
      </c>
      <c r="S585" s="300"/>
      <c r="T585" s="301"/>
      <c r="U585" s="302"/>
      <c r="V585" s="302"/>
      <c r="W585" s="303"/>
      <c r="Y585" s="38">
        <v>38</v>
      </c>
      <c r="Z585" s="304"/>
      <c r="AA585" s="301"/>
      <c r="AB585" s="302"/>
      <c r="AC585" s="302"/>
      <c r="AD585" s="303"/>
    </row>
    <row r="586" spans="1:30" x14ac:dyDescent="0.2">
      <c r="A586" s="38">
        <v>6</v>
      </c>
      <c r="B586" s="300"/>
      <c r="C586" s="301"/>
      <c r="D586" s="302"/>
      <c r="E586" s="302"/>
      <c r="F586" s="303"/>
      <c r="K586" s="38">
        <v>17</v>
      </c>
      <c r="L586" s="304"/>
      <c r="M586" s="301"/>
      <c r="N586" s="302"/>
      <c r="O586" s="302"/>
      <c r="P586" s="303"/>
      <c r="R586" s="38">
        <v>28</v>
      </c>
      <c r="S586" s="300"/>
      <c r="T586" s="301"/>
      <c r="U586" s="302"/>
      <c r="V586" s="302"/>
      <c r="W586" s="303"/>
      <c r="Y586" s="38">
        <v>39</v>
      </c>
      <c r="Z586" s="304"/>
      <c r="AA586" s="301"/>
      <c r="AB586" s="302"/>
      <c r="AC586" s="302"/>
      <c r="AD586" s="303"/>
    </row>
    <row r="587" spans="1:30" x14ac:dyDescent="0.2">
      <c r="A587" s="38">
        <v>7</v>
      </c>
      <c r="B587" s="300"/>
      <c r="C587" s="301"/>
      <c r="D587" s="302"/>
      <c r="E587" s="302"/>
      <c r="F587" s="303"/>
      <c r="K587" s="38">
        <v>18</v>
      </c>
      <c r="L587" s="304"/>
      <c r="M587" s="301"/>
      <c r="N587" s="302"/>
      <c r="O587" s="302"/>
      <c r="P587" s="303"/>
      <c r="R587" s="38">
        <v>29</v>
      </c>
      <c r="S587" s="300"/>
      <c r="T587" s="301"/>
      <c r="U587" s="302"/>
      <c r="V587" s="302"/>
      <c r="W587" s="303"/>
      <c r="Y587" s="38">
        <v>40</v>
      </c>
      <c r="Z587" s="304"/>
      <c r="AA587" s="301"/>
      <c r="AB587" s="302"/>
      <c r="AC587" s="302"/>
      <c r="AD587" s="303"/>
    </row>
    <row r="588" spans="1:30" x14ac:dyDescent="0.2">
      <c r="A588" s="38">
        <v>8</v>
      </c>
      <c r="B588" s="300"/>
      <c r="C588" s="301"/>
      <c r="D588" s="302"/>
      <c r="E588" s="302"/>
      <c r="F588" s="303"/>
      <c r="K588" s="38">
        <v>19</v>
      </c>
      <c r="L588" s="304"/>
      <c r="M588" s="301"/>
      <c r="N588" s="302"/>
      <c r="O588" s="302"/>
      <c r="P588" s="303"/>
      <c r="R588" s="38">
        <v>30</v>
      </c>
      <c r="S588" s="300"/>
      <c r="T588" s="301"/>
      <c r="U588" s="302"/>
      <c r="V588" s="302"/>
      <c r="W588" s="303"/>
      <c r="Y588" s="38">
        <v>41</v>
      </c>
      <c r="Z588" s="304"/>
      <c r="AA588" s="301"/>
      <c r="AB588" s="302"/>
      <c r="AC588" s="302"/>
      <c r="AD588" s="303"/>
    </row>
    <row r="589" spans="1:30" x14ac:dyDescent="0.2">
      <c r="A589" s="38">
        <v>9</v>
      </c>
      <c r="B589" s="300"/>
      <c r="C589" s="301"/>
      <c r="D589" s="302"/>
      <c r="E589" s="302"/>
      <c r="F589" s="303"/>
      <c r="K589" s="38">
        <v>20</v>
      </c>
      <c r="L589" s="304"/>
      <c r="M589" s="301"/>
      <c r="N589" s="302"/>
      <c r="O589" s="302"/>
      <c r="P589" s="303"/>
      <c r="R589" s="38">
        <v>31</v>
      </c>
      <c r="S589" s="300"/>
      <c r="T589" s="301"/>
      <c r="U589" s="302"/>
      <c r="V589" s="302"/>
      <c r="W589" s="303"/>
      <c r="Y589" s="38">
        <v>42</v>
      </c>
      <c r="Z589" s="304"/>
      <c r="AA589" s="301"/>
      <c r="AB589" s="302"/>
      <c r="AC589" s="302"/>
      <c r="AD589" s="303"/>
    </row>
    <row r="590" spans="1:30" x14ac:dyDescent="0.2">
      <c r="A590" s="38">
        <v>10</v>
      </c>
      <c r="B590" s="300"/>
      <c r="C590" s="301"/>
      <c r="D590" s="302"/>
      <c r="E590" s="302"/>
      <c r="F590" s="303"/>
      <c r="K590" s="38">
        <v>21</v>
      </c>
      <c r="L590" s="304"/>
      <c r="M590" s="301"/>
      <c r="N590" s="302"/>
      <c r="O590" s="302"/>
      <c r="P590" s="303"/>
      <c r="R590" s="38">
        <v>32</v>
      </c>
      <c r="S590" s="300"/>
      <c r="T590" s="301"/>
      <c r="U590" s="302"/>
      <c r="V590" s="302"/>
      <c r="W590" s="303"/>
      <c r="Y590" s="38">
        <v>43</v>
      </c>
      <c r="Z590" s="304"/>
      <c r="AA590" s="301"/>
      <c r="AB590" s="302"/>
      <c r="AC590" s="302"/>
      <c r="AD590" s="303"/>
    </row>
    <row r="591" spans="1:30" ht="13.5" thickBot="1" x14ac:dyDescent="0.25">
      <c r="A591" s="46">
        <v>11</v>
      </c>
      <c r="B591" s="300"/>
      <c r="C591" s="301"/>
      <c r="D591" s="302"/>
      <c r="E591" s="302"/>
      <c r="F591" s="303"/>
      <c r="K591" s="38">
        <v>22</v>
      </c>
      <c r="L591" s="304"/>
      <c r="M591" s="301"/>
      <c r="N591" s="302"/>
      <c r="O591" s="302"/>
      <c r="P591" s="303"/>
      <c r="R591" s="38">
        <v>33</v>
      </c>
      <c r="S591" s="300"/>
      <c r="T591" s="301"/>
      <c r="U591" s="302"/>
      <c r="V591" s="302"/>
      <c r="W591" s="303"/>
      <c r="Y591" s="40"/>
      <c r="Z591" s="41"/>
      <c r="AA591" s="42"/>
      <c r="AB591" s="42"/>
      <c r="AC591" s="47" t="s">
        <v>5</v>
      </c>
      <c r="AD591" s="44">
        <f>SUM(F581:F591)+SUM(P581:P591)+SUM(AD581:AD590)+SUM(W581:W591)</f>
        <v>0</v>
      </c>
    </row>
    <row r="592" spans="1:30" x14ac:dyDescent="0.2">
      <c r="E592" s="48"/>
      <c r="R592" s="29"/>
      <c r="V592" s="48"/>
      <c r="AC592" s="48"/>
    </row>
    <row r="593" spans="1:30" x14ac:dyDescent="0.2">
      <c r="E593" s="48"/>
      <c r="R593" s="29"/>
      <c r="V593" s="48"/>
      <c r="AC593" s="48"/>
    </row>
    <row r="594" spans="1:30" x14ac:dyDescent="0.2">
      <c r="E594" s="48"/>
      <c r="R594" s="29"/>
      <c r="V594" s="48"/>
      <c r="AC594" s="48"/>
    </row>
    <row r="595" spans="1:30" x14ac:dyDescent="0.2">
      <c r="E595" s="48"/>
      <c r="R595" s="29"/>
      <c r="V595" s="48"/>
      <c r="AC595" s="48"/>
    </row>
    <row r="596" spans="1:30" x14ac:dyDescent="0.2">
      <c r="E596" s="48"/>
      <c r="R596" s="29"/>
      <c r="V596" s="48"/>
      <c r="AC596" s="48"/>
    </row>
    <row r="597" spans="1:30" x14ac:dyDescent="0.2">
      <c r="E597" s="48"/>
      <c r="R597" s="29"/>
      <c r="V597" s="48"/>
      <c r="AC597" s="48"/>
    </row>
    <row r="598" spans="1:30" ht="13.5" thickBot="1" x14ac:dyDescent="0.25">
      <c r="E598" s="48"/>
      <c r="R598" s="29"/>
      <c r="V598" s="48"/>
      <c r="AC598" s="48"/>
    </row>
    <row r="599" spans="1:30" ht="16.5" customHeight="1" x14ac:dyDescent="0.2">
      <c r="A599" s="33">
        <v>27</v>
      </c>
      <c r="B599" s="474" t="str">
        <f>+" אסמכתא " &amp; B29 &amp;"         חזרה לטבלה "</f>
        <v xml:space="preserve"> אסמכתא          חזרה לטבלה </v>
      </c>
      <c r="C599" s="471" t="s">
        <v>40</v>
      </c>
      <c r="D599" s="471" t="s">
        <v>182</v>
      </c>
      <c r="E599" s="471" t="s">
        <v>41</v>
      </c>
      <c r="F599" s="471" t="s">
        <v>21</v>
      </c>
      <c r="K599" s="33">
        <v>27</v>
      </c>
      <c r="L599" s="474" t="str">
        <f>+" אסמכתא " &amp; B29 &amp;"         חזרה לטבלה "</f>
        <v xml:space="preserve"> אסמכתא          חזרה לטבלה </v>
      </c>
      <c r="M599" s="471" t="s">
        <v>40</v>
      </c>
      <c r="N599" s="471" t="s">
        <v>182</v>
      </c>
      <c r="O599" s="471" t="s">
        <v>41</v>
      </c>
      <c r="P599" s="471" t="s">
        <v>21</v>
      </c>
      <c r="R599" s="33">
        <v>27</v>
      </c>
      <c r="S599" s="316"/>
      <c r="T599" s="471" t="s">
        <v>40</v>
      </c>
      <c r="U599" s="471" t="s">
        <v>182</v>
      </c>
      <c r="V599" s="471" t="s">
        <v>41</v>
      </c>
      <c r="W599" s="471" t="s">
        <v>21</v>
      </c>
      <c r="Y599" s="33">
        <v>27</v>
      </c>
      <c r="Z599" s="316"/>
      <c r="AA599" s="471" t="s">
        <v>40</v>
      </c>
      <c r="AB599" s="471" t="s">
        <v>182</v>
      </c>
      <c r="AC599" s="471" t="s">
        <v>41</v>
      </c>
      <c r="AD599" s="471" t="s">
        <v>21</v>
      </c>
    </row>
    <row r="600" spans="1:30" ht="25.5" customHeight="1" x14ac:dyDescent="0.2">
      <c r="A600" s="35" t="s">
        <v>9</v>
      </c>
      <c r="B600" s="475"/>
      <c r="C600" s="473"/>
      <c r="D600" s="472"/>
      <c r="E600" s="473"/>
      <c r="F600" s="472"/>
      <c r="K600" s="35" t="s">
        <v>27</v>
      </c>
      <c r="L600" s="475"/>
      <c r="M600" s="473"/>
      <c r="N600" s="472"/>
      <c r="O600" s="473"/>
      <c r="P600" s="472"/>
      <c r="R600" s="35" t="s">
        <v>27</v>
      </c>
      <c r="S600" s="317" t="str">
        <f>+" אסמכתא " &amp; BT29 &amp;"         חזרה לטבלה "</f>
        <v xml:space="preserve"> אסמכתא          חזרה לטבלה </v>
      </c>
      <c r="T600" s="473"/>
      <c r="U600" s="472"/>
      <c r="V600" s="473"/>
      <c r="W600" s="472"/>
      <c r="Y600" s="35" t="s">
        <v>27</v>
      </c>
      <c r="Z600" s="317" t="str">
        <f>+" אסמכתא " &amp; B29 &amp;"         חזרה לטבלה "</f>
        <v xml:space="preserve"> אסמכתא          חזרה לטבלה </v>
      </c>
      <c r="AA600" s="473"/>
      <c r="AB600" s="472"/>
      <c r="AC600" s="473"/>
      <c r="AD600" s="472"/>
    </row>
    <row r="601" spans="1:30" x14ac:dyDescent="0.2">
      <c r="A601" s="38">
        <v>1</v>
      </c>
      <c r="B601" s="300"/>
      <c r="C601" s="301"/>
      <c r="D601" s="302"/>
      <c r="E601" s="302"/>
      <c r="F601" s="303"/>
      <c r="K601" s="38">
        <v>12</v>
      </c>
      <c r="L601" s="304"/>
      <c r="M601" s="301"/>
      <c r="N601" s="302"/>
      <c r="O601" s="302"/>
      <c r="P601" s="303"/>
      <c r="R601" s="38">
        <v>23</v>
      </c>
      <c r="S601" s="300"/>
      <c r="T601" s="301"/>
      <c r="U601" s="302"/>
      <c r="V601" s="302"/>
      <c r="W601" s="303"/>
      <c r="Y601" s="38">
        <v>34</v>
      </c>
      <c r="Z601" s="304"/>
      <c r="AA601" s="301"/>
      <c r="AB601" s="302"/>
      <c r="AC601" s="302"/>
      <c r="AD601" s="303"/>
    </row>
    <row r="602" spans="1:30" x14ac:dyDescent="0.2">
      <c r="A602" s="38">
        <v>2</v>
      </c>
      <c r="B602" s="300"/>
      <c r="C602" s="301"/>
      <c r="D602" s="302"/>
      <c r="E602" s="302"/>
      <c r="F602" s="303"/>
      <c r="K602" s="38">
        <v>13</v>
      </c>
      <c r="L602" s="304"/>
      <c r="M602" s="301"/>
      <c r="N602" s="302"/>
      <c r="O602" s="302"/>
      <c r="P602" s="303"/>
      <c r="R602" s="38">
        <v>24</v>
      </c>
      <c r="S602" s="300"/>
      <c r="T602" s="301"/>
      <c r="U602" s="302"/>
      <c r="V602" s="302"/>
      <c r="W602" s="303"/>
      <c r="Y602" s="38">
        <v>35</v>
      </c>
      <c r="Z602" s="304"/>
      <c r="AA602" s="301"/>
      <c r="AB602" s="302"/>
      <c r="AC602" s="302"/>
      <c r="AD602" s="303"/>
    </row>
    <row r="603" spans="1:30" x14ac:dyDescent="0.2">
      <c r="A603" s="38">
        <v>3</v>
      </c>
      <c r="B603" s="300"/>
      <c r="C603" s="301"/>
      <c r="D603" s="302"/>
      <c r="E603" s="302"/>
      <c r="F603" s="303"/>
      <c r="K603" s="38">
        <v>14</v>
      </c>
      <c r="L603" s="304"/>
      <c r="M603" s="301"/>
      <c r="N603" s="302"/>
      <c r="O603" s="302"/>
      <c r="P603" s="303"/>
      <c r="R603" s="38">
        <v>25</v>
      </c>
      <c r="S603" s="300"/>
      <c r="T603" s="301"/>
      <c r="U603" s="302"/>
      <c r="V603" s="302"/>
      <c r="W603" s="303"/>
      <c r="Y603" s="38">
        <v>36</v>
      </c>
      <c r="Z603" s="304"/>
      <c r="AA603" s="301"/>
      <c r="AB603" s="302"/>
      <c r="AC603" s="302"/>
      <c r="AD603" s="303"/>
    </row>
    <row r="604" spans="1:30" x14ac:dyDescent="0.2">
      <c r="A604" s="38">
        <v>4</v>
      </c>
      <c r="B604" s="300"/>
      <c r="C604" s="301"/>
      <c r="D604" s="302"/>
      <c r="E604" s="302"/>
      <c r="F604" s="303"/>
      <c r="K604" s="38">
        <v>15</v>
      </c>
      <c r="L604" s="304"/>
      <c r="M604" s="301"/>
      <c r="N604" s="302"/>
      <c r="O604" s="302"/>
      <c r="P604" s="303"/>
      <c r="R604" s="38">
        <v>26</v>
      </c>
      <c r="S604" s="300"/>
      <c r="T604" s="301"/>
      <c r="U604" s="302"/>
      <c r="V604" s="302"/>
      <c r="W604" s="303"/>
      <c r="Y604" s="38">
        <v>37</v>
      </c>
      <c r="Z604" s="304"/>
      <c r="AA604" s="301"/>
      <c r="AB604" s="302"/>
      <c r="AC604" s="302"/>
      <c r="AD604" s="303"/>
    </row>
    <row r="605" spans="1:30" x14ac:dyDescent="0.2">
      <c r="A605" s="38">
        <v>5</v>
      </c>
      <c r="B605" s="300"/>
      <c r="C605" s="301"/>
      <c r="D605" s="302"/>
      <c r="E605" s="302"/>
      <c r="F605" s="303"/>
      <c r="K605" s="38">
        <v>16</v>
      </c>
      <c r="L605" s="304"/>
      <c r="M605" s="301"/>
      <c r="N605" s="302"/>
      <c r="O605" s="302"/>
      <c r="P605" s="303"/>
      <c r="R605" s="38">
        <v>27</v>
      </c>
      <c r="S605" s="300"/>
      <c r="T605" s="301"/>
      <c r="U605" s="302"/>
      <c r="V605" s="302"/>
      <c r="W605" s="303"/>
      <c r="Y605" s="38">
        <v>38</v>
      </c>
      <c r="Z605" s="304"/>
      <c r="AA605" s="301"/>
      <c r="AB605" s="302"/>
      <c r="AC605" s="302"/>
      <c r="AD605" s="303"/>
    </row>
    <row r="606" spans="1:30" x14ac:dyDescent="0.2">
      <c r="A606" s="38">
        <v>6</v>
      </c>
      <c r="B606" s="300"/>
      <c r="C606" s="301"/>
      <c r="D606" s="302"/>
      <c r="E606" s="302"/>
      <c r="F606" s="303"/>
      <c r="K606" s="38">
        <v>17</v>
      </c>
      <c r="L606" s="304"/>
      <c r="M606" s="301"/>
      <c r="N606" s="302"/>
      <c r="O606" s="302"/>
      <c r="P606" s="303"/>
      <c r="R606" s="38">
        <v>28</v>
      </c>
      <c r="S606" s="300"/>
      <c r="T606" s="301"/>
      <c r="U606" s="302"/>
      <c r="V606" s="302"/>
      <c r="W606" s="303"/>
      <c r="Y606" s="38">
        <v>39</v>
      </c>
      <c r="Z606" s="304"/>
      <c r="AA606" s="301"/>
      <c r="AB606" s="302"/>
      <c r="AC606" s="302"/>
      <c r="AD606" s="303"/>
    </row>
    <row r="607" spans="1:30" x14ac:dyDescent="0.2">
      <c r="A607" s="38">
        <v>7</v>
      </c>
      <c r="B607" s="300"/>
      <c r="C607" s="301"/>
      <c r="D607" s="302"/>
      <c r="E607" s="302"/>
      <c r="F607" s="303"/>
      <c r="K607" s="38">
        <v>18</v>
      </c>
      <c r="L607" s="304"/>
      <c r="M607" s="301"/>
      <c r="N607" s="302"/>
      <c r="O607" s="302"/>
      <c r="P607" s="303"/>
      <c r="R607" s="38">
        <v>29</v>
      </c>
      <c r="S607" s="300"/>
      <c r="T607" s="301"/>
      <c r="U607" s="302"/>
      <c r="V607" s="302"/>
      <c r="W607" s="303"/>
      <c r="Y607" s="38">
        <v>40</v>
      </c>
      <c r="Z607" s="304"/>
      <c r="AA607" s="301"/>
      <c r="AB607" s="302"/>
      <c r="AC607" s="302"/>
      <c r="AD607" s="303"/>
    </row>
    <row r="608" spans="1:30" x14ac:dyDescent="0.2">
      <c r="A608" s="38">
        <v>8</v>
      </c>
      <c r="B608" s="300"/>
      <c r="C608" s="301"/>
      <c r="D608" s="302"/>
      <c r="E608" s="302"/>
      <c r="F608" s="303"/>
      <c r="K608" s="38">
        <v>19</v>
      </c>
      <c r="L608" s="304"/>
      <c r="M608" s="301"/>
      <c r="N608" s="302"/>
      <c r="O608" s="302"/>
      <c r="P608" s="303"/>
      <c r="R608" s="38">
        <v>30</v>
      </c>
      <c r="S608" s="300"/>
      <c r="T608" s="301"/>
      <c r="U608" s="302"/>
      <c r="V608" s="302"/>
      <c r="W608" s="303"/>
      <c r="Y608" s="38">
        <v>41</v>
      </c>
      <c r="Z608" s="304"/>
      <c r="AA608" s="301"/>
      <c r="AB608" s="302"/>
      <c r="AC608" s="302"/>
      <c r="AD608" s="303"/>
    </row>
    <row r="609" spans="1:30" x14ac:dyDescent="0.2">
      <c r="A609" s="38">
        <v>9</v>
      </c>
      <c r="B609" s="300"/>
      <c r="C609" s="301"/>
      <c r="D609" s="302"/>
      <c r="E609" s="302"/>
      <c r="F609" s="303"/>
      <c r="K609" s="38">
        <v>20</v>
      </c>
      <c r="L609" s="304"/>
      <c r="M609" s="301"/>
      <c r="N609" s="302"/>
      <c r="O609" s="302"/>
      <c r="P609" s="303"/>
      <c r="R609" s="38">
        <v>31</v>
      </c>
      <c r="S609" s="300"/>
      <c r="T609" s="301"/>
      <c r="U609" s="302"/>
      <c r="V609" s="302"/>
      <c r="W609" s="303"/>
      <c r="Y609" s="38">
        <v>42</v>
      </c>
      <c r="Z609" s="304"/>
      <c r="AA609" s="301"/>
      <c r="AB609" s="302"/>
      <c r="AC609" s="302"/>
      <c r="AD609" s="303"/>
    </row>
    <row r="610" spans="1:30" x14ac:dyDescent="0.2">
      <c r="A610" s="38">
        <v>10</v>
      </c>
      <c r="B610" s="300"/>
      <c r="C610" s="301"/>
      <c r="D610" s="302"/>
      <c r="E610" s="302"/>
      <c r="F610" s="303"/>
      <c r="K610" s="38">
        <v>21</v>
      </c>
      <c r="L610" s="304"/>
      <c r="M610" s="301"/>
      <c r="N610" s="302"/>
      <c r="O610" s="302"/>
      <c r="P610" s="303"/>
      <c r="R610" s="38">
        <v>32</v>
      </c>
      <c r="S610" s="300"/>
      <c r="T610" s="301"/>
      <c r="U610" s="302"/>
      <c r="V610" s="302"/>
      <c r="W610" s="303"/>
      <c r="Y610" s="38">
        <v>43</v>
      </c>
      <c r="Z610" s="304"/>
      <c r="AA610" s="301"/>
      <c r="AB610" s="302"/>
      <c r="AC610" s="302"/>
      <c r="AD610" s="303"/>
    </row>
    <row r="611" spans="1:30" ht="13.5" thickBot="1" x14ac:dyDescent="0.25">
      <c r="A611" s="46">
        <v>11</v>
      </c>
      <c r="B611" s="300"/>
      <c r="C611" s="301"/>
      <c r="D611" s="302"/>
      <c r="E611" s="302"/>
      <c r="F611" s="303"/>
      <c r="K611" s="38">
        <v>22</v>
      </c>
      <c r="L611" s="304"/>
      <c r="M611" s="301"/>
      <c r="N611" s="302"/>
      <c r="O611" s="302"/>
      <c r="P611" s="303"/>
      <c r="R611" s="38">
        <v>33</v>
      </c>
      <c r="S611" s="300"/>
      <c r="T611" s="301"/>
      <c r="U611" s="302"/>
      <c r="V611" s="302"/>
      <c r="W611" s="303"/>
      <c r="Y611" s="40"/>
      <c r="Z611" s="41"/>
      <c r="AA611" s="42"/>
      <c r="AB611" s="42"/>
      <c r="AC611" s="47" t="s">
        <v>5</v>
      </c>
      <c r="AD611" s="44">
        <f>SUM(F601:F611)+SUM(P601:P611)+SUM(AD601:AD610)+SUM(W601:W611)</f>
        <v>0</v>
      </c>
    </row>
    <row r="612" spans="1:30" x14ac:dyDescent="0.2">
      <c r="E612" s="48"/>
      <c r="O612" s="48"/>
      <c r="R612" s="29"/>
      <c r="V612" s="48"/>
      <c r="AC612" s="48"/>
    </row>
    <row r="613" spans="1:30" x14ac:dyDescent="0.2">
      <c r="E613" s="48"/>
      <c r="O613" s="48"/>
      <c r="R613" s="29"/>
      <c r="V613" s="48"/>
      <c r="AC613" s="48"/>
    </row>
    <row r="614" spans="1:30" x14ac:dyDescent="0.2">
      <c r="E614" s="48"/>
      <c r="O614" s="48"/>
      <c r="R614" s="29"/>
      <c r="V614" s="48"/>
      <c r="AC614" s="48"/>
    </row>
    <row r="615" spans="1:30" x14ac:dyDescent="0.2">
      <c r="E615" s="48"/>
      <c r="O615" s="48"/>
      <c r="R615" s="29"/>
      <c r="V615" s="48"/>
      <c r="AC615" s="48"/>
    </row>
    <row r="616" spans="1:30" x14ac:dyDescent="0.2">
      <c r="E616" s="48"/>
      <c r="O616" s="48"/>
      <c r="R616" s="29"/>
      <c r="V616" s="48"/>
      <c r="AC616" s="48"/>
    </row>
    <row r="617" spans="1:30" x14ac:dyDescent="0.2">
      <c r="E617" s="48"/>
      <c r="O617" s="48"/>
      <c r="R617" s="29"/>
      <c r="V617" s="48"/>
      <c r="AC617" s="48"/>
    </row>
    <row r="618" spans="1:30" ht="13.5" thickBot="1" x14ac:dyDescent="0.25">
      <c r="E618" s="48"/>
      <c r="O618" s="48"/>
      <c r="R618" s="29"/>
      <c r="V618" s="48"/>
      <c r="AC618" s="48"/>
    </row>
    <row r="619" spans="1:30" ht="16.5" customHeight="1" x14ac:dyDescent="0.2">
      <c r="A619" s="33">
        <v>28</v>
      </c>
      <c r="B619" s="474" t="str">
        <f>+" אסמכתא " &amp; B30 &amp;"         חזרה לטבלה "</f>
        <v xml:space="preserve"> אסמכתא          חזרה לטבלה </v>
      </c>
      <c r="C619" s="471" t="s">
        <v>40</v>
      </c>
      <c r="D619" s="471" t="s">
        <v>182</v>
      </c>
      <c r="E619" s="471" t="s">
        <v>41</v>
      </c>
      <c r="F619" s="471" t="s">
        <v>21</v>
      </c>
      <c r="K619" s="33">
        <v>28</v>
      </c>
      <c r="L619" s="474" t="str">
        <f>+" אסמכתא " &amp; B30 &amp;"         חזרה לטבלה "</f>
        <v xml:space="preserve"> אסמכתא          חזרה לטבלה </v>
      </c>
      <c r="M619" s="471" t="s">
        <v>40</v>
      </c>
      <c r="N619" s="471" t="s">
        <v>182</v>
      </c>
      <c r="O619" s="471" t="s">
        <v>41</v>
      </c>
      <c r="P619" s="471" t="s">
        <v>21</v>
      </c>
      <c r="R619" s="33">
        <v>28</v>
      </c>
      <c r="S619" s="316"/>
      <c r="T619" s="471" t="s">
        <v>40</v>
      </c>
      <c r="U619" s="471" t="s">
        <v>182</v>
      </c>
      <c r="V619" s="471" t="s">
        <v>41</v>
      </c>
      <c r="W619" s="471" t="s">
        <v>21</v>
      </c>
      <c r="Y619" s="33">
        <v>28</v>
      </c>
      <c r="Z619" s="316"/>
      <c r="AA619" s="471" t="s">
        <v>40</v>
      </c>
      <c r="AB619" s="471" t="s">
        <v>182</v>
      </c>
      <c r="AC619" s="471" t="s">
        <v>41</v>
      </c>
      <c r="AD619" s="471" t="s">
        <v>21</v>
      </c>
    </row>
    <row r="620" spans="1:30" ht="25.5" customHeight="1" x14ac:dyDescent="0.2">
      <c r="A620" s="35" t="s">
        <v>9</v>
      </c>
      <c r="B620" s="475"/>
      <c r="C620" s="473"/>
      <c r="D620" s="472"/>
      <c r="E620" s="473"/>
      <c r="F620" s="472"/>
      <c r="K620" s="35" t="s">
        <v>27</v>
      </c>
      <c r="L620" s="475"/>
      <c r="M620" s="473"/>
      <c r="N620" s="472"/>
      <c r="O620" s="473"/>
      <c r="P620" s="472"/>
      <c r="R620" s="35" t="s">
        <v>27</v>
      </c>
      <c r="S620" s="317" t="str">
        <f>+" אסמכתא " &amp; B30 &amp;"         חזרה לטבלה "</f>
        <v xml:space="preserve"> אסמכתא          חזרה לטבלה </v>
      </c>
      <c r="T620" s="473"/>
      <c r="U620" s="472"/>
      <c r="V620" s="473"/>
      <c r="W620" s="472"/>
      <c r="Y620" s="35" t="s">
        <v>27</v>
      </c>
      <c r="Z620" s="317" t="str">
        <f>+" אסמכתא " &amp; B30 &amp;"         חזרה לטבלה "</f>
        <v xml:space="preserve"> אסמכתא          חזרה לטבלה </v>
      </c>
      <c r="AA620" s="473"/>
      <c r="AB620" s="472"/>
      <c r="AC620" s="473"/>
      <c r="AD620" s="472"/>
    </row>
    <row r="621" spans="1:30" x14ac:dyDescent="0.2">
      <c r="A621" s="38">
        <v>1</v>
      </c>
      <c r="B621" s="300"/>
      <c r="C621" s="301"/>
      <c r="D621" s="302"/>
      <c r="E621" s="302"/>
      <c r="F621" s="303"/>
      <c r="K621" s="38">
        <v>12</v>
      </c>
      <c r="L621" s="304"/>
      <c r="M621" s="301"/>
      <c r="N621" s="302"/>
      <c r="O621" s="302"/>
      <c r="P621" s="303"/>
      <c r="R621" s="38">
        <v>23</v>
      </c>
      <c r="S621" s="300"/>
      <c r="T621" s="301"/>
      <c r="U621" s="302"/>
      <c r="V621" s="302"/>
      <c r="W621" s="303"/>
      <c r="Y621" s="38">
        <v>34</v>
      </c>
      <c r="Z621" s="304"/>
      <c r="AA621" s="301"/>
      <c r="AB621" s="302"/>
      <c r="AC621" s="302"/>
      <c r="AD621" s="303"/>
    </row>
    <row r="622" spans="1:30" x14ac:dyDescent="0.2">
      <c r="A622" s="38">
        <v>2</v>
      </c>
      <c r="B622" s="300"/>
      <c r="C622" s="301"/>
      <c r="D622" s="302"/>
      <c r="E622" s="302"/>
      <c r="F622" s="303"/>
      <c r="K622" s="38">
        <v>13</v>
      </c>
      <c r="L622" s="304"/>
      <c r="M622" s="301"/>
      <c r="N622" s="302"/>
      <c r="O622" s="302"/>
      <c r="P622" s="303"/>
      <c r="R622" s="38">
        <v>24</v>
      </c>
      <c r="S622" s="300"/>
      <c r="T622" s="301"/>
      <c r="U622" s="302"/>
      <c r="V622" s="302"/>
      <c r="W622" s="303"/>
      <c r="Y622" s="38">
        <v>35</v>
      </c>
      <c r="Z622" s="304"/>
      <c r="AA622" s="301"/>
      <c r="AB622" s="302"/>
      <c r="AC622" s="302"/>
      <c r="AD622" s="303"/>
    </row>
    <row r="623" spans="1:30" x14ac:dyDescent="0.2">
      <c r="A623" s="38">
        <v>3</v>
      </c>
      <c r="B623" s="300"/>
      <c r="C623" s="301"/>
      <c r="D623" s="302"/>
      <c r="E623" s="302"/>
      <c r="F623" s="303"/>
      <c r="K623" s="38">
        <v>14</v>
      </c>
      <c r="L623" s="304"/>
      <c r="M623" s="301"/>
      <c r="N623" s="302"/>
      <c r="O623" s="302"/>
      <c r="P623" s="303"/>
      <c r="R623" s="38">
        <v>25</v>
      </c>
      <c r="S623" s="300"/>
      <c r="T623" s="301"/>
      <c r="U623" s="302"/>
      <c r="V623" s="302"/>
      <c r="W623" s="303"/>
      <c r="Y623" s="38">
        <v>36</v>
      </c>
      <c r="Z623" s="304"/>
      <c r="AA623" s="301"/>
      <c r="AB623" s="302"/>
      <c r="AC623" s="302"/>
      <c r="AD623" s="303"/>
    </row>
    <row r="624" spans="1:30" x14ac:dyDescent="0.2">
      <c r="A624" s="38">
        <v>4</v>
      </c>
      <c r="B624" s="300"/>
      <c r="C624" s="301"/>
      <c r="D624" s="302"/>
      <c r="E624" s="302"/>
      <c r="F624" s="303"/>
      <c r="K624" s="38">
        <v>15</v>
      </c>
      <c r="L624" s="304"/>
      <c r="M624" s="301"/>
      <c r="N624" s="302"/>
      <c r="O624" s="302"/>
      <c r="P624" s="303"/>
      <c r="R624" s="38">
        <v>26</v>
      </c>
      <c r="S624" s="300"/>
      <c r="T624" s="301"/>
      <c r="U624" s="302"/>
      <c r="V624" s="302"/>
      <c r="W624" s="303"/>
      <c r="Y624" s="38">
        <v>37</v>
      </c>
      <c r="Z624" s="304"/>
      <c r="AA624" s="301"/>
      <c r="AB624" s="302"/>
      <c r="AC624" s="302"/>
      <c r="AD624" s="303"/>
    </row>
    <row r="625" spans="1:30" x14ac:dyDescent="0.2">
      <c r="A625" s="38">
        <v>5</v>
      </c>
      <c r="B625" s="300"/>
      <c r="C625" s="301"/>
      <c r="D625" s="302"/>
      <c r="E625" s="302"/>
      <c r="F625" s="303"/>
      <c r="K625" s="38">
        <v>16</v>
      </c>
      <c r="L625" s="304"/>
      <c r="M625" s="301"/>
      <c r="N625" s="302"/>
      <c r="O625" s="302"/>
      <c r="P625" s="303"/>
      <c r="R625" s="38">
        <v>27</v>
      </c>
      <c r="S625" s="300"/>
      <c r="T625" s="301"/>
      <c r="U625" s="302"/>
      <c r="V625" s="302"/>
      <c r="W625" s="303"/>
      <c r="Y625" s="38">
        <v>38</v>
      </c>
      <c r="Z625" s="304"/>
      <c r="AA625" s="301"/>
      <c r="AB625" s="302"/>
      <c r="AC625" s="302"/>
      <c r="AD625" s="303"/>
    </row>
    <row r="626" spans="1:30" x14ac:dyDescent="0.2">
      <c r="A626" s="38">
        <v>6</v>
      </c>
      <c r="B626" s="300"/>
      <c r="C626" s="301"/>
      <c r="D626" s="302"/>
      <c r="E626" s="302"/>
      <c r="F626" s="303"/>
      <c r="K626" s="38">
        <v>17</v>
      </c>
      <c r="L626" s="304"/>
      <c r="M626" s="301"/>
      <c r="N626" s="302"/>
      <c r="O626" s="302"/>
      <c r="P626" s="303"/>
      <c r="R626" s="38">
        <v>28</v>
      </c>
      <c r="S626" s="300"/>
      <c r="T626" s="301"/>
      <c r="U626" s="302"/>
      <c r="V626" s="302"/>
      <c r="W626" s="303"/>
      <c r="Y626" s="38">
        <v>39</v>
      </c>
      <c r="Z626" s="304"/>
      <c r="AA626" s="301"/>
      <c r="AB626" s="302"/>
      <c r="AC626" s="302"/>
      <c r="AD626" s="303"/>
    </row>
    <row r="627" spans="1:30" x14ac:dyDescent="0.2">
      <c r="A627" s="38">
        <v>7</v>
      </c>
      <c r="B627" s="300"/>
      <c r="C627" s="301"/>
      <c r="D627" s="302"/>
      <c r="E627" s="302"/>
      <c r="F627" s="303"/>
      <c r="K627" s="38">
        <v>18</v>
      </c>
      <c r="L627" s="304"/>
      <c r="M627" s="301"/>
      <c r="N627" s="302"/>
      <c r="O627" s="302"/>
      <c r="P627" s="303"/>
      <c r="R627" s="38">
        <v>29</v>
      </c>
      <c r="S627" s="300"/>
      <c r="T627" s="301"/>
      <c r="U627" s="302"/>
      <c r="V627" s="302"/>
      <c r="W627" s="303"/>
      <c r="Y627" s="38">
        <v>40</v>
      </c>
      <c r="Z627" s="304"/>
      <c r="AA627" s="301"/>
      <c r="AB627" s="302"/>
      <c r="AC627" s="302"/>
      <c r="AD627" s="303"/>
    </row>
    <row r="628" spans="1:30" x14ac:dyDescent="0.2">
      <c r="A628" s="38">
        <v>8</v>
      </c>
      <c r="B628" s="300"/>
      <c r="C628" s="301"/>
      <c r="D628" s="302"/>
      <c r="E628" s="302"/>
      <c r="F628" s="303"/>
      <c r="K628" s="38">
        <v>19</v>
      </c>
      <c r="L628" s="304"/>
      <c r="M628" s="301"/>
      <c r="N628" s="302"/>
      <c r="O628" s="302"/>
      <c r="P628" s="303"/>
      <c r="R628" s="38">
        <v>30</v>
      </c>
      <c r="S628" s="300"/>
      <c r="T628" s="301"/>
      <c r="U628" s="302"/>
      <c r="V628" s="302"/>
      <c r="W628" s="303"/>
      <c r="Y628" s="38">
        <v>41</v>
      </c>
      <c r="Z628" s="304"/>
      <c r="AA628" s="301"/>
      <c r="AB628" s="302"/>
      <c r="AC628" s="302"/>
      <c r="AD628" s="303"/>
    </row>
    <row r="629" spans="1:30" x14ac:dyDescent="0.2">
      <c r="A629" s="38">
        <v>9</v>
      </c>
      <c r="B629" s="300"/>
      <c r="C629" s="301"/>
      <c r="D629" s="302"/>
      <c r="E629" s="302"/>
      <c r="F629" s="303"/>
      <c r="K629" s="38">
        <v>20</v>
      </c>
      <c r="L629" s="304"/>
      <c r="M629" s="301"/>
      <c r="N629" s="302"/>
      <c r="O629" s="302"/>
      <c r="P629" s="303"/>
      <c r="R629" s="38">
        <v>31</v>
      </c>
      <c r="S629" s="300"/>
      <c r="T629" s="301"/>
      <c r="U629" s="302"/>
      <c r="V629" s="302"/>
      <c r="W629" s="303"/>
      <c r="Y629" s="38">
        <v>42</v>
      </c>
      <c r="Z629" s="304"/>
      <c r="AA629" s="301"/>
      <c r="AB629" s="302"/>
      <c r="AC629" s="302"/>
      <c r="AD629" s="303"/>
    </row>
    <row r="630" spans="1:30" x14ac:dyDescent="0.2">
      <c r="A630" s="38">
        <v>10</v>
      </c>
      <c r="B630" s="300"/>
      <c r="C630" s="301"/>
      <c r="D630" s="302"/>
      <c r="E630" s="302"/>
      <c r="F630" s="303"/>
      <c r="K630" s="38">
        <v>21</v>
      </c>
      <c r="L630" s="304"/>
      <c r="M630" s="301"/>
      <c r="N630" s="302"/>
      <c r="O630" s="302"/>
      <c r="P630" s="303"/>
      <c r="R630" s="38">
        <v>32</v>
      </c>
      <c r="S630" s="300"/>
      <c r="T630" s="301"/>
      <c r="U630" s="302"/>
      <c r="V630" s="302"/>
      <c r="W630" s="303"/>
      <c r="Y630" s="38">
        <v>43</v>
      </c>
      <c r="Z630" s="304"/>
      <c r="AA630" s="301"/>
      <c r="AB630" s="302"/>
      <c r="AC630" s="302"/>
      <c r="AD630" s="303"/>
    </row>
    <row r="631" spans="1:30" ht="13.5" thickBot="1" x14ac:dyDescent="0.25">
      <c r="A631" s="46">
        <v>11</v>
      </c>
      <c r="B631" s="300"/>
      <c r="C631" s="301"/>
      <c r="D631" s="302"/>
      <c r="E631" s="302"/>
      <c r="F631" s="303"/>
      <c r="K631" s="38">
        <v>22</v>
      </c>
      <c r="L631" s="304"/>
      <c r="M631" s="301"/>
      <c r="N631" s="302"/>
      <c r="O631" s="302"/>
      <c r="P631" s="303"/>
      <c r="R631" s="38">
        <v>33</v>
      </c>
      <c r="S631" s="300"/>
      <c r="T631" s="301"/>
      <c r="U631" s="302"/>
      <c r="V631" s="302"/>
      <c r="W631" s="303"/>
      <c r="Y631" s="40"/>
      <c r="Z631" s="41"/>
      <c r="AA631" s="42"/>
      <c r="AB631" s="42"/>
      <c r="AC631" s="47" t="s">
        <v>5</v>
      </c>
      <c r="AD631" s="44">
        <f>SUM(F621:F631)+SUM(P621:P631)+SUM(AD621:AD630)+SUM(W621:W631)</f>
        <v>0</v>
      </c>
    </row>
    <row r="632" spans="1:30" x14ac:dyDescent="0.2">
      <c r="E632" s="48"/>
      <c r="O632" s="48"/>
      <c r="R632" s="29"/>
      <c r="V632" s="48"/>
      <c r="AC632" s="48"/>
    </row>
    <row r="633" spans="1:30" x14ac:dyDescent="0.2">
      <c r="E633" s="48"/>
      <c r="O633" s="48"/>
      <c r="R633" s="29"/>
      <c r="V633" s="48"/>
      <c r="AC633" s="48"/>
    </row>
    <row r="634" spans="1:30" x14ac:dyDescent="0.2">
      <c r="E634" s="48"/>
      <c r="O634" s="48"/>
      <c r="R634" s="29"/>
      <c r="V634" s="48"/>
      <c r="AC634" s="48"/>
    </row>
    <row r="635" spans="1:30" x14ac:dyDescent="0.2">
      <c r="E635" s="48"/>
      <c r="O635" s="48"/>
      <c r="R635" s="29"/>
      <c r="V635" s="48"/>
      <c r="AC635" s="48"/>
    </row>
    <row r="636" spans="1:30" x14ac:dyDescent="0.2">
      <c r="E636" s="48"/>
      <c r="O636" s="48"/>
      <c r="R636" s="29"/>
      <c r="V636" s="48"/>
      <c r="AC636" s="48"/>
    </row>
    <row r="637" spans="1:30" x14ac:dyDescent="0.2">
      <c r="E637" s="48"/>
      <c r="O637" s="48"/>
      <c r="R637" s="29"/>
      <c r="V637" s="48"/>
      <c r="AC637" s="48"/>
    </row>
    <row r="638" spans="1:30" ht="13.5" thickBot="1" x14ac:dyDescent="0.25">
      <c r="E638" s="48"/>
      <c r="O638" s="48"/>
      <c r="R638" s="29"/>
      <c r="V638" s="48"/>
      <c r="AC638" s="48"/>
    </row>
    <row r="639" spans="1:30" ht="16.5" customHeight="1" x14ac:dyDescent="0.2">
      <c r="A639" s="33">
        <v>29</v>
      </c>
      <c r="B639" s="474" t="str">
        <f>+" אסמכתא " &amp; B31 &amp;"         חזרה לטבלה "</f>
        <v xml:space="preserve"> אסמכתא          חזרה לטבלה </v>
      </c>
      <c r="C639" s="471" t="s">
        <v>40</v>
      </c>
      <c r="D639" s="471" t="s">
        <v>182</v>
      </c>
      <c r="E639" s="471" t="s">
        <v>41</v>
      </c>
      <c r="F639" s="471" t="s">
        <v>21</v>
      </c>
      <c r="K639" s="33">
        <v>29</v>
      </c>
      <c r="L639" s="474" t="str">
        <f>+" אסמכתא " &amp; B31 &amp;"         חזרה לטבלה "</f>
        <v xml:space="preserve"> אסמכתא          חזרה לטבלה </v>
      </c>
      <c r="M639" s="471" t="s">
        <v>40</v>
      </c>
      <c r="N639" s="471" t="s">
        <v>182</v>
      </c>
      <c r="O639" s="471" t="s">
        <v>41</v>
      </c>
      <c r="P639" s="471" t="s">
        <v>21</v>
      </c>
      <c r="R639" s="33">
        <v>29</v>
      </c>
      <c r="S639" s="316"/>
      <c r="T639" s="471" t="s">
        <v>40</v>
      </c>
      <c r="U639" s="471" t="s">
        <v>182</v>
      </c>
      <c r="V639" s="471" t="s">
        <v>41</v>
      </c>
      <c r="W639" s="471" t="s">
        <v>21</v>
      </c>
      <c r="Y639" s="33">
        <v>29</v>
      </c>
      <c r="Z639" s="316"/>
      <c r="AA639" s="471" t="s">
        <v>40</v>
      </c>
      <c r="AB639" s="471" t="s">
        <v>182</v>
      </c>
      <c r="AC639" s="471" t="s">
        <v>41</v>
      </c>
      <c r="AD639" s="471" t="s">
        <v>21</v>
      </c>
    </row>
    <row r="640" spans="1:30" ht="25.5" customHeight="1" x14ac:dyDescent="0.2">
      <c r="A640" s="35" t="s">
        <v>9</v>
      </c>
      <c r="B640" s="475"/>
      <c r="C640" s="473"/>
      <c r="D640" s="472"/>
      <c r="E640" s="473"/>
      <c r="F640" s="472"/>
      <c r="K640" s="35" t="s">
        <v>27</v>
      </c>
      <c r="L640" s="475"/>
      <c r="M640" s="473"/>
      <c r="N640" s="472"/>
      <c r="O640" s="473"/>
      <c r="P640" s="472"/>
      <c r="R640" s="35" t="s">
        <v>27</v>
      </c>
      <c r="S640" s="317" t="str">
        <f>+" אסמכתא " &amp; B31 &amp;"         חזרה לטבלה "</f>
        <v xml:space="preserve"> אסמכתא          חזרה לטבלה </v>
      </c>
      <c r="T640" s="473"/>
      <c r="U640" s="472"/>
      <c r="V640" s="473"/>
      <c r="W640" s="472"/>
      <c r="Y640" s="35" t="s">
        <v>27</v>
      </c>
      <c r="Z640" s="317" t="str">
        <f>+" אסמכתא " &amp; B31 &amp;"         חזרה לטבלה "</f>
        <v xml:space="preserve"> אסמכתא          חזרה לטבלה </v>
      </c>
      <c r="AA640" s="473"/>
      <c r="AB640" s="472"/>
      <c r="AC640" s="473"/>
      <c r="AD640" s="472"/>
    </row>
    <row r="641" spans="1:30" x14ac:dyDescent="0.2">
      <c r="A641" s="38">
        <v>1</v>
      </c>
      <c r="B641" s="300"/>
      <c r="C641" s="301"/>
      <c r="D641" s="302"/>
      <c r="E641" s="302"/>
      <c r="F641" s="303"/>
      <c r="K641" s="38">
        <v>12</v>
      </c>
      <c r="L641" s="304"/>
      <c r="M641" s="301"/>
      <c r="N641" s="302"/>
      <c r="O641" s="302"/>
      <c r="P641" s="303"/>
      <c r="R641" s="38">
        <v>23</v>
      </c>
      <c r="S641" s="300"/>
      <c r="T641" s="301"/>
      <c r="U641" s="302"/>
      <c r="V641" s="302"/>
      <c r="W641" s="303"/>
      <c r="Y641" s="38">
        <v>34</v>
      </c>
      <c r="Z641" s="304"/>
      <c r="AA641" s="301"/>
      <c r="AB641" s="302"/>
      <c r="AC641" s="302"/>
      <c r="AD641" s="303"/>
    </row>
    <row r="642" spans="1:30" x14ac:dyDescent="0.2">
      <c r="A642" s="38">
        <v>2</v>
      </c>
      <c r="B642" s="300"/>
      <c r="C642" s="301"/>
      <c r="D642" s="302"/>
      <c r="E642" s="302"/>
      <c r="F642" s="303"/>
      <c r="K642" s="38">
        <v>13</v>
      </c>
      <c r="L642" s="304"/>
      <c r="M642" s="301"/>
      <c r="N642" s="302"/>
      <c r="O642" s="302"/>
      <c r="P642" s="303"/>
      <c r="R642" s="38">
        <v>24</v>
      </c>
      <c r="S642" s="300"/>
      <c r="T642" s="301"/>
      <c r="U642" s="302"/>
      <c r="V642" s="302"/>
      <c r="W642" s="303"/>
      <c r="Y642" s="38">
        <v>35</v>
      </c>
      <c r="Z642" s="304"/>
      <c r="AA642" s="301"/>
      <c r="AB642" s="302"/>
      <c r="AC642" s="302"/>
      <c r="AD642" s="303"/>
    </row>
    <row r="643" spans="1:30" x14ac:dyDescent="0.2">
      <c r="A643" s="38">
        <v>3</v>
      </c>
      <c r="B643" s="300"/>
      <c r="C643" s="301"/>
      <c r="D643" s="302"/>
      <c r="E643" s="302"/>
      <c r="F643" s="303"/>
      <c r="K643" s="38">
        <v>14</v>
      </c>
      <c r="L643" s="304"/>
      <c r="M643" s="301"/>
      <c r="N643" s="302"/>
      <c r="O643" s="302"/>
      <c r="P643" s="303"/>
      <c r="R643" s="38">
        <v>25</v>
      </c>
      <c r="S643" s="300"/>
      <c r="T643" s="301"/>
      <c r="U643" s="302"/>
      <c r="V643" s="302"/>
      <c r="W643" s="303"/>
      <c r="Y643" s="38">
        <v>36</v>
      </c>
      <c r="Z643" s="304"/>
      <c r="AA643" s="301"/>
      <c r="AB643" s="302"/>
      <c r="AC643" s="302"/>
      <c r="AD643" s="303"/>
    </row>
    <row r="644" spans="1:30" x14ac:dyDescent="0.2">
      <c r="A644" s="38">
        <v>4</v>
      </c>
      <c r="B644" s="300"/>
      <c r="C644" s="301"/>
      <c r="D644" s="302"/>
      <c r="E644" s="302"/>
      <c r="F644" s="303"/>
      <c r="K644" s="38">
        <v>15</v>
      </c>
      <c r="L644" s="304"/>
      <c r="M644" s="301"/>
      <c r="N644" s="302"/>
      <c r="O644" s="302"/>
      <c r="P644" s="303"/>
      <c r="R644" s="38">
        <v>26</v>
      </c>
      <c r="S644" s="300"/>
      <c r="T644" s="301"/>
      <c r="U644" s="302"/>
      <c r="V644" s="302"/>
      <c r="W644" s="303"/>
      <c r="Y644" s="38">
        <v>37</v>
      </c>
      <c r="Z644" s="304"/>
      <c r="AA644" s="301"/>
      <c r="AB644" s="302"/>
      <c r="AC644" s="302"/>
      <c r="AD644" s="303"/>
    </row>
    <row r="645" spans="1:30" x14ac:dyDescent="0.2">
      <c r="A645" s="38">
        <v>5</v>
      </c>
      <c r="B645" s="300"/>
      <c r="C645" s="301"/>
      <c r="D645" s="302"/>
      <c r="E645" s="302"/>
      <c r="F645" s="303"/>
      <c r="K645" s="38">
        <v>16</v>
      </c>
      <c r="L645" s="304"/>
      <c r="M645" s="301"/>
      <c r="N645" s="302"/>
      <c r="O645" s="302"/>
      <c r="P645" s="303"/>
      <c r="R645" s="38">
        <v>27</v>
      </c>
      <c r="S645" s="300"/>
      <c r="T645" s="301"/>
      <c r="U645" s="302"/>
      <c r="V645" s="302"/>
      <c r="W645" s="303"/>
      <c r="Y645" s="38">
        <v>38</v>
      </c>
      <c r="Z645" s="304"/>
      <c r="AA645" s="301"/>
      <c r="AB645" s="302"/>
      <c r="AC645" s="302"/>
      <c r="AD645" s="303"/>
    </row>
    <row r="646" spans="1:30" x14ac:dyDescent="0.2">
      <c r="A646" s="38">
        <v>6</v>
      </c>
      <c r="B646" s="300"/>
      <c r="C646" s="301"/>
      <c r="D646" s="302"/>
      <c r="E646" s="302"/>
      <c r="F646" s="303"/>
      <c r="K646" s="38">
        <v>17</v>
      </c>
      <c r="L646" s="304"/>
      <c r="M646" s="301"/>
      <c r="N646" s="302"/>
      <c r="O646" s="302"/>
      <c r="P646" s="303"/>
      <c r="R646" s="38">
        <v>28</v>
      </c>
      <c r="S646" s="300"/>
      <c r="T646" s="301"/>
      <c r="U646" s="302"/>
      <c r="V646" s="302"/>
      <c r="W646" s="303"/>
      <c r="Y646" s="38">
        <v>39</v>
      </c>
      <c r="Z646" s="304"/>
      <c r="AA646" s="301"/>
      <c r="AB646" s="302"/>
      <c r="AC646" s="302"/>
      <c r="AD646" s="303"/>
    </row>
    <row r="647" spans="1:30" x14ac:dyDescent="0.2">
      <c r="A647" s="38">
        <v>7</v>
      </c>
      <c r="B647" s="300"/>
      <c r="C647" s="301"/>
      <c r="D647" s="302"/>
      <c r="E647" s="302"/>
      <c r="F647" s="303"/>
      <c r="K647" s="38">
        <v>18</v>
      </c>
      <c r="L647" s="304"/>
      <c r="M647" s="301"/>
      <c r="N647" s="302"/>
      <c r="O647" s="302"/>
      <c r="P647" s="303"/>
      <c r="R647" s="38">
        <v>29</v>
      </c>
      <c r="S647" s="300"/>
      <c r="T647" s="301"/>
      <c r="U647" s="302"/>
      <c r="V647" s="302"/>
      <c r="W647" s="303"/>
      <c r="Y647" s="38">
        <v>40</v>
      </c>
      <c r="Z647" s="304"/>
      <c r="AA647" s="301"/>
      <c r="AB647" s="302"/>
      <c r="AC647" s="302"/>
      <c r="AD647" s="303"/>
    </row>
    <row r="648" spans="1:30" x14ac:dyDescent="0.2">
      <c r="A648" s="38">
        <v>8</v>
      </c>
      <c r="B648" s="300"/>
      <c r="C648" s="301"/>
      <c r="D648" s="302"/>
      <c r="E648" s="302"/>
      <c r="F648" s="303"/>
      <c r="K648" s="38">
        <v>19</v>
      </c>
      <c r="L648" s="304"/>
      <c r="M648" s="301"/>
      <c r="N648" s="302"/>
      <c r="O648" s="302"/>
      <c r="P648" s="303"/>
      <c r="R648" s="38">
        <v>30</v>
      </c>
      <c r="S648" s="300"/>
      <c r="T648" s="301"/>
      <c r="U648" s="302"/>
      <c r="V648" s="302"/>
      <c r="W648" s="303"/>
      <c r="Y648" s="38">
        <v>41</v>
      </c>
      <c r="Z648" s="304"/>
      <c r="AA648" s="301"/>
      <c r="AB648" s="302"/>
      <c r="AC648" s="302"/>
      <c r="AD648" s="303"/>
    </row>
    <row r="649" spans="1:30" x14ac:dyDescent="0.2">
      <c r="A649" s="38">
        <v>9</v>
      </c>
      <c r="B649" s="300"/>
      <c r="C649" s="301"/>
      <c r="D649" s="302"/>
      <c r="E649" s="302"/>
      <c r="F649" s="303"/>
      <c r="K649" s="38">
        <v>20</v>
      </c>
      <c r="L649" s="304"/>
      <c r="M649" s="301"/>
      <c r="N649" s="302"/>
      <c r="O649" s="302"/>
      <c r="P649" s="303"/>
      <c r="R649" s="38">
        <v>31</v>
      </c>
      <c r="S649" s="300"/>
      <c r="T649" s="301"/>
      <c r="U649" s="302"/>
      <c r="V649" s="302"/>
      <c r="W649" s="303"/>
      <c r="Y649" s="38">
        <v>42</v>
      </c>
      <c r="Z649" s="304"/>
      <c r="AA649" s="301"/>
      <c r="AB649" s="302"/>
      <c r="AC649" s="302"/>
      <c r="AD649" s="303"/>
    </row>
    <row r="650" spans="1:30" x14ac:dyDescent="0.2">
      <c r="A650" s="38">
        <v>10</v>
      </c>
      <c r="B650" s="300"/>
      <c r="C650" s="301"/>
      <c r="D650" s="302"/>
      <c r="E650" s="302"/>
      <c r="F650" s="303"/>
      <c r="K650" s="38">
        <v>21</v>
      </c>
      <c r="L650" s="304"/>
      <c r="M650" s="301"/>
      <c r="N650" s="302"/>
      <c r="O650" s="302"/>
      <c r="P650" s="303"/>
      <c r="R650" s="38">
        <v>32</v>
      </c>
      <c r="S650" s="300"/>
      <c r="T650" s="301"/>
      <c r="U650" s="302"/>
      <c r="V650" s="302"/>
      <c r="W650" s="303"/>
      <c r="Y650" s="38">
        <v>43</v>
      </c>
      <c r="Z650" s="304"/>
      <c r="AA650" s="301"/>
      <c r="AB650" s="302"/>
      <c r="AC650" s="302"/>
      <c r="AD650" s="303"/>
    </row>
    <row r="651" spans="1:30" ht="13.5" thickBot="1" x14ac:dyDescent="0.25">
      <c r="A651" s="46">
        <v>11</v>
      </c>
      <c r="B651" s="300"/>
      <c r="C651" s="301"/>
      <c r="D651" s="302"/>
      <c r="E651" s="302"/>
      <c r="F651" s="303"/>
      <c r="K651" s="38">
        <v>22</v>
      </c>
      <c r="L651" s="304"/>
      <c r="M651" s="301"/>
      <c r="N651" s="302"/>
      <c r="O651" s="302"/>
      <c r="P651" s="303"/>
      <c r="R651" s="38">
        <v>33</v>
      </c>
      <c r="S651" s="300"/>
      <c r="T651" s="301"/>
      <c r="U651" s="302"/>
      <c r="V651" s="302"/>
      <c r="W651" s="303"/>
      <c r="Y651" s="40"/>
      <c r="Z651" s="41"/>
      <c r="AA651" s="42"/>
      <c r="AB651" s="42"/>
      <c r="AC651" s="47" t="s">
        <v>5</v>
      </c>
      <c r="AD651" s="44">
        <f>SUM(F641:F651)+SUM(P641:P651)+SUM(AD641:AD650)+SUM(W641:W651)</f>
        <v>0</v>
      </c>
    </row>
    <row r="652" spans="1:30" x14ac:dyDescent="0.2">
      <c r="E652" s="48"/>
      <c r="O652" s="48"/>
      <c r="R652" s="29"/>
      <c r="V652" s="48"/>
      <c r="AC652" s="48"/>
    </row>
    <row r="653" spans="1:30" x14ac:dyDescent="0.2">
      <c r="E653" s="48"/>
      <c r="O653" s="48"/>
      <c r="R653" s="29"/>
      <c r="V653" s="48"/>
      <c r="AC653" s="48"/>
    </row>
    <row r="654" spans="1:30" x14ac:dyDescent="0.2">
      <c r="E654" s="48"/>
      <c r="O654" s="48"/>
      <c r="R654" s="29"/>
      <c r="V654" s="48"/>
      <c r="AC654" s="48"/>
    </row>
    <row r="655" spans="1:30" x14ac:dyDescent="0.2">
      <c r="E655" s="48"/>
      <c r="O655" s="48"/>
      <c r="R655" s="29"/>
      <c r="V655" s="48"/>
      <c r="AC655" s="48"/>
    </row>
    <row r="656" spans="1:30" x14ac:dyDescent="0.2">
      <c r="E656" s="48"/>
      <c r="O656" s="48"/>
      <c r="R656" s="29"/>
      <c r="V656" s="48"/>
      <c r="AC656" s="48"/>
    </row>
    <row r="657" spans="1:30" x14ac:dyDescent="0.2">
      <c r="E657" s="48"/>
      <c r="O657" s="48"/>
      <c r="R657" s="29"/>
      <c r="V657" s="48"/>
      <c r="AC657" s="48"/>
    </row>
    <row r="658" spans="1:30" ht="13.5" thickBot="1" x14ac:dyDescent="0.25">
      <c r="E658" s="48"/>
      <c r="O658" s="48"/>
      <c r="R658" s="29"/>
      <c r="V658" s="48"/>
      <c r="AC658" s="48"/>
    </row>
    <row r="659" spans="1:30" ht="16.5" customHeight="1" x14ac:dyDescent="0.2">
      <c r="A659" s="33">
        <v>30</v>
      </c>
      <c r="B659" s="474" t="str">
        <f>+" אסמכתא " &amp; B32 &amp;"         חזרה לטבלה "</f>
        <v xml:space="preserve"> אסמכתא          חזרה לטבלה </v>
      </c>
      <c r="C659" s="471" t="s">
        <v>40</v>
      </c>
      <c r="D659" s="471" t="s">
        <v>182</v>
      </c>
      <c r="E659" s="471" t="s">
        <v>41</v>
      </c>
      <c r="F659" s="471" t="s">
        <v>21</v>
      </c>
      <c r="K659" s="33">
        <v>30</v>
      </c>
      <c r="L659" s="474" t="str">
        <f>+" אסמכתא " &amp; B32 &amp;"         חזרה לטבלה "</f>
        <v xml:space="preserve"> אסמכתא          חזרה לטבלה </v>
      </c>
      <c r="M659" s="471" t="s">
        <v>40</v>
      </c>
      <c r="N659" s="471" t="s">
        <v>182</v>
      </c>
      <c r="O659" s="471" t="s">
        <v>41</v>
      </c>
      <c r="P659" s="471" t="s">
        <v>21</v>
      </c>
      <c r="R659" s="33">
        <v>30</v>
      </c>
      <c r="S659" s="316"/>
      <c r="T659" s="471" t="s">
        <v>40</v>
      </c>
      <c r="U659" s="471" t="s">
        <v>182</v>
      </c>
      <c r="V659" s="471" t="s">
        <v>41</v>
      </c>
      <c r="W659" s="471" t="s">
        <v>21</v>
      </c>
      <c r="Y659" s="33">
        <v>30</v>
      </c>
      <c r="Z659" s="316"/>
      <c r="AA659" s="471" t="s">
        <v>40</v>
      </c>
      <c r="AB659" s="471" t="s">
        <v>182</v>
      </c>
      <c r="AC659" s="471" t="s">
        <v>41</v>
      </c>
      <c r="AD659" s="471" t="s">
        <v>21</v>
      </c>
    </row>
    <row r="660" spans="1:30" ht="25.5" customHeight="1" x14ac:dyDescent="0.2">
      <c r="A660" s="35" t="s">
        <v>9</v>
      </c>
      <c r="B660" s="475"/>
      <c r="C660" s="473"/>
      <c r="D660" s="472"/>
      <c r="E660" s="473"/>
      <c r="F660" s="472"/>
      <c r="K660" s="35" t="s">
        <v>27</v>
      </c>
      <c r="L660" s="475"/>
      <c r="M660" s="473"/>
      <c r="N660" s="472"/>
      <c r="O660" s="473"/>
      <c r="P660" s="472"/>
      <c r="R660" s="35" t="s">
        <v>27</v>
      </c>
      <c r="S660" s="317" t="str">
        <f>+" אסמכתא " &amp; B32 &amp;"         חזרה לטבלה "</f>
        <v xml:space="preserve"> אסמכתא          חזרה לטבלה </v>
      </c>
      <c r="T660" s="473"/>
      <c r="U660" s="472"/>
      <c r="V660" s="473"/>
      <c r="W660" s="472"/>
      <c r="Y660" s="35" t="s">
        <v>27</v>
      </c>
      <c r="Z660" s="317" t="str">
        <f>+" אסמכתא " &amp; B32 &amp;"         חזרה לטבלה "</f>
        <v xml:space="preserve"> אסמכתא          חזרה לטבלה </v>
      </c>
      <c r="AA660" s="473"/>
      <c r="AB660" s="472"/>
      <c r="AC660" s="473"/>
      <c r="AD660" s="472"/>
    </row>
    <row r="661" spans="1:30" x14ac:dyDescent="0.2">
      <c r="A661" s="38">
        <v>1</v>
      </c>
      <c r="B661" s="300"/>
      <c r="C661" s="301"/>
      <c r="D661" s="302"/>
      <c r="E661" s="302"/>
      <c r="F661" s="303"/>
      <c r="K661" s="38">
        <v>12</v>
      </c>
      <c r="L661" s="304"/>
      <c r="M661" s="301"/>
      <c r="N661" s="302"/>
      <c r="O661" s="302"/>
      <c r="P661" s="303"/>
      <c r="R661" s="38">
        <v>23</v>
      </c>
      <c r="S661" s="300"/>
      <c r="T661" s="301"/>
      <c r="U661" s="302"/>
      <c r="V661" s="302"/>
      <c r="W661" s="303"/>
      <c r="Y661" s="38">
        <v>34</v>
      </c>
      <c r="Z661" s="304"/>
      <c r="AA661" s="301"/>
      <c r="AB661" s="302"/>
      <c r="AC661" s="302"/>
      <c r="AD661" s="303"/>
    </row>
    <row r="662" spans="1:30" x14ac:dyDescent="0.2">
      <c r="A662" s="38">
        <v>2</v>
      </c>
      <c r="B662" s="300"/>
      <c r="C662" s="301"/>
      <c r="D662" s="302"/>
      <c r="E662" s="302"/>
      <c r="F662" s="303"/>
      <c r="K662" s="38">
        <v>13</v>
      </c>
      <c r="L662" s="304"/>
      <c r="M662" s="301"/>
      <c r="N662" s="302"/>
      <c r="O662" s="302"/>
      <c r="P662" s="303"/>
      <c r="R662" s="38">
        <v>24</v>
      </c>
      <c r="S662" s="300"/>
      <c r="T662" s="301"/>
      <c r="U662" s="302"/>
      <c r="V662" s="302"/>
      <c r="W662" s="303"/>
      <c r="Y662" s="38">
        <v>35</v>
      </c>
      <c r="Z662" s="304"/>
      <c r="AA662" s="301"/>
      <c r="AB662" s="302"/>
      <c r="AC662" s="302"/>
      <c r="AD662" s="303"/>
    </row>
    <row r="663" spans="1:30" x14ac:dyDescent="0.2">
      <c r="A663" s="38">
        <v>3</v>
      </c>
      <c r="B663" s="300"/>
      <c r="C663" s="301"/>
      <c r="D663" s="302"/>
      <c r="E663" s="302"/>
      <c r="F663" s="303"/>
      <c r="K663" s="38">
        <v>14</v>
      </c>
      <c r="L663" s="304"/>
      <c r="M663" s="301"/>
      <c r="N663" s="302"/>
      <c r="O663" s="302"/>
      <c r="P663" s="303"/>
      <c r="R663" s="38">
        <v>25</v>
      </c>
      <c r="S663" s="300"/>
      <c r="T663" s="301"/>
      <c r="U663" s="302"/>
      <c r="V663" s="302"/>
      <c r="W663" s="303"/>
      <c r="Y663" s="38">
        <v>36</v>
      </c>
      <c r="Z663" s="304"/>
      <c r="AA663" s="301"/>
      <c r="AB663" s="302"/>
      <c r="AC663" s="302"/>
      <c r="AD663" s="303"/>
    </row>
    <row r="664" spans="1:30" x14ac:dyDescent="0.2">
      <c r="A664" s="38">
        <v>4</v>
      </c>
      <c r="B664" s="300"/>
      <c r="C664" s="301"/>
      <c r="D664" s="302"/>
      <c r="E664" s="302"/>
      <c r="F664" s="303"/>
      <c r="K664" s="38">
        <v>15</v>
      </c>
      <c r="L664" s="304"/>
      <c r="M664" s="301"/>
      <c r="N664" s="302"/>
      <c r="O664" s="302"/>
      <c r="P664" s="303"/>
      <c r="R664" s="38">
        <v>26</v>
      </c>
      <c r="S664" s="300"/>
      <c r="T664" s="301"/>
      <c r="U664" s="302"/>
      <c r="V664" s="302"/>
      <c r="W664" s="303"/>
      <c r="Y664" s="38">
        <v>37</v>
      </c>
      <c r="Z664" s="304"/>
      <c r="AA664" s="301"/>
      <c r="AB664" s="302"/>
      <c r="AC664" s="302"/>
      <c r="AD664" s="303"/>
    </row>
    <row r="665" spans="1:30" x14ac:dyDescent="0.2">
      <c r="A665" s="38">
        <v>5</v>
      </c>
      <c r="B665" s="300"/>
      <c r="C665" s="301"/>
      <c r="D665" s="302"/>
      <c r="E665" s="302"/>
      <c r="F665" s="303"/>
      <c r="K665" s="38">
        <v>16</v>
      </c>
      <c r="L665" s="304"/>
      <c r="M665" s="301"/>
      <c r="N665" s="302"/>
      <c r="O665" s="302"/>
      <c r="P665" s="303"/>
      <c r="R665" s="38">
        <v>27</v>
      </c>
      <c r="S665" s="300"/>
      <c r="T665" s="301"/>
      <c r="U665" s="302"/>
      <c r="V665" s="302"/>
      <c r="W665" s="303"/>
      <c r="Y665" s="38">
        <v>38</v>
      </c>
      <c r="Z665" s="304"/>
      <c r="AA665" s="301"/>
      <c r="AB665" s="302"/>
      <c r="AC665" s="302"/>
      <c r="AD665" s="303"/>
    </row>
    <row r="666" spans="1:30" x14ac:dyDescent="0.2">
      <c r="A666" s="38">
        <v>6</v>
      </c>
      <c r="B666" s="300"/>
      <c r="C666" s="301"/>
      <c r="D666" s="302"/>
      <c r="E666" s="302"/>
      <c r="F666" s="303"/>
      <c r="K666" s="38">
        <v>17</v>
      </c>
      <c r="L666" s="304"/>
      <c r="M666" s="301"/>
      <c r="N666" s="302"/>
      <c r="O666" s="302"/>
      <c r="P666" s="303"/>
      <c r="R666" s="38">
        <v>28</v>
      </c>
      <c r="S666" s="300"/>
      <c r="T666" s="301"/>
      <c r="U666" s="302"/>
      <c r="V666" s="302"/>
      <c r="W666" s="303"/>
      <c r="Y666" s="38">
        <v>39</v>
      </c>
      <c r="Z666" s="304"/>
      <c r="AA666" s="301"/>
      <c r="AB666" s="302"/>
      <c r="AC666" s="302"/>
      <c r="AD666" s="303"/>
    </row>
    <row r="667" spans="1:30" x14ac:dyDescent="0.2">
      <c r="A667" s="38">
        <v>7</v>
      </c>
      <c r="B667" s="300"/>
      <c r="C667" s="301"/>
      <c r="D667" s="302"/>
      <c r="E667" s="302"/>
      <c r="F667" s="303"/>
      <c r="K667" s="38">
        <v>18</v>
      </c>
      <c r="L667" s="304"/>
      <c r="M667" s="301"/>
      <c r="N667" s="302"/>
      <c r="O667" s="302"/>
      <c r="P667" s="303"/>
      <c r="R667" s="38">
        <v>29</v>
      </c>
      <c r="S667" s="300"/>
      <c r="T667" s="301"/>
      <c r="U667" s="302"/>
      <c r="V667" s="302"/>
      <c r="W667" s="303"/>
      <c r="Y667" s="38">
        <v>40</v>
      </c>
      <c r="Z667" s="304"/>
      <c r="AA667" s="301"/>
      <c r="AB667" s="302"/>
      <c r="AC667" s="302"/>
      <c r="AD667" s="303"/>
    </row>
    <row r="668" spans="1:30" x14ac:dyDescent="0.2">
      <c r="A668" s="38">
        <v>8</v>
      </c>
      <c r="B668" s="300"/>
      <c r="C668" s="301"/>
      <c r="D668" s="302"/>
      <c r="E668" s="302"/>
      <c r="F668" s="303"/>
      <c r="K668" s="38">
        <v>19</v>
      </c>
      <c r="L668" s="304"/>
      <c r="M668" s="301"/>
      <c r="N668" s="302"/>
      <c r="O668" s="302"/>
      <c r="P668" s="303"/>
      <c r="R668" s="38">
        <v>30</v>
      </c>
      <c r="S668" s="300"/>
      <c r="T668" s="301"/>
      <c r="U668" s="302"/>
      <c r="V668" s="302"/>
      <c r="W668" s="303"/>
      <c r="Y668" s="38">
        <v>41</v>
      </c>
      <c r="Z668" s="304"/>
      <c r="AA668" s="301"/>
      <c r="AB668" s="302"/>
      <c r="AC668" s="302"/>
      <c r="AD668" s="303"/>
    </row>
    <row r="669" spans="1:30" x14ac:dyDescent="0.2">
      <c r="A669" s="38">
        <v>9</v>
      </c>
      <c r="B669" s="300"/>
      <c r="C669" s="301"/>
      <c r="D669" s="302"/>
      <c r="E669" s="302"/>
      <c r="F669" s="303"/>
      <c r="K669" s="38">
        <v>20</v>
      </c>
      <c r="L669" s="304"/>
      <c r="M669" s="301"/>
      <c r="N669" s="302"/>
      <c r="O669" s="302"/>
      <c r="P669" s="303"/>
      <c r="R669" s="38">
        <v>31</v>
      </c>
      <c r="S669" s="300"/>
      <c r="T669" s="301"/>
      <c r="U669" s="302"/>
      <c r="V669" s="302"/>
      <c r="W669" s="303"/>
      <c r="Y669" s="38">
        <v>42</v>
      </c>
      <c r="Z669" s="304"/>
      <c r="AA669" s="301"/>
      <c r="AB669" s="302"/>
      <c r="AC669" s="302"/>
      <c r="AD669" s="303"/>
    </row>
    <row r="670" spans="1:30" x14ac:dyDescent="0.2">
      <c r="A670" s="38">
        <v>10</v>
      </c>
      <c r="B670" s="300"/>
      <c r="C670" s="301"/>
      <c r="D670" s="302"/>
      <c r="E670" s="302"/>
      <c r="F670" s="303"/>
      <c r="K670" s="38">
        <v>21</v>
      </c>
      <c r="L670" s="304"/>
      <c r="M670" s="301"/>
      <c r="N670" s="302"/>
      <c r="O670" s="302"/>
      <c r="P670" s="303"/>
      <c r="R670" s="38">
        <v>32</v>
      </c>
      <c r="S670" s="300"/>
      <c r="T670" s="301"/>
      <c r="U670" s="302"/>
      <c r="V670" s="302"/>
      <c r="W670" s="303"/>
      <c r="Y670" s="38">
        <v>43</v>
      </c>
      <c r="Z670" s="304"/>
      <c r="AA670" s="301"/>
      <c r="AB670" s="302"/>
      <c r="AC670" s="302"/>
      <c r="AD670" s="303"/>
    </row>
    <row r="671" spans="1:30" ht="13.5" thickBot="1" x14ac:dyDescent="0.25">
      <c r="A671" s="46">
        <v>11</v>
      </c>
      <c r="B671" s="300"/>
      <c r="C671" s="301"/>
      <c r="D671" s="302"/>
      <c r="E671" s="302"/>
      <c r="F671" s="303"/>
      <c r="K671" s="38">
        <v>22</v>
      </c>
      <c r="L671" s="304"/>
      <c r="M671" s="301"/>
      <c r="N671" s="302"/>
      <c r="O671" s="302"/>
      <c r="P671" s="303"/>
      <c r="R671" s="38">
        <v>33</v>
      </c>
      <c r="S671" s="300"/>
      <c r="T671" s="301"/>
      <c r="U671" s="302"/>
      <c r="V671" s="302"/>
      <c r="W671" s="303"/>
      <c r="Y671" s="40"/>
      <c r="Z671" s="41"/>
      <c r="AA671" s="42"/>
      <c r="AB671" s="42"/>
      <c r="AC671" s="47" t="s">
        <v>5</v>
      </c>
      <c r="AD671" s="44">
        <f>SUM(F661:F671)+SUM(P661:P671)+SUM(AD661:AD670)+SUM(W661:W671)</f>
        <v>0</v>
      </c>
    </row>
    <row r="678" spans="1:30" ht="13.5" thickBot="1" x14ac:dyDescent="0.25"/>
    <row r="679" spans="1:30" ht="16.5" customHeight="1" x14ac:dyDescent="0.2">
      <c r="A679" s="33">
        <v>31</v>
      </c>
      <c r="B679" s="474" t="str">
        <f>+" אסמכתא " &amp; B33 &amp;"         חזרה לטבלה "</f>
        <v xml:space="preserve"> אסמכתא          חזרה לטבלה </v>
      </c>
      <c r="C679" s="471" t="s">
        <v>40</v>
      </c>
      <c r="D679" s="471" t="s">
        <v>182</v>
      </c>
      <c r="E679" s="471" t="s">
        <v>41</v>
      </c>
      <c r="F679" s="471" t="s">
        <v>21</v>
      </c>
      <c r="K679" s="33">
        <v>31</v>
      </c>
      <c r="L679" s="474" t="str">
        <f>+" אסמכתא " &amp; B33 &amp;"         חזרה לטבלה "</f>
        <v xml:space="preserve"> אסמכתא          חזרה לטבלה </v>
      </c>
      <c r="M679" s="471" t="s">
        <v>40</v>
      </c>
      <c r="N679" s="471" t="s">
        <v>182</v>
      </c>
      <c r="O679" s="471" t="s">
        <v>41</v>
      </c>
      <c r="P679" s="471" t="s">
        <v>21</v>
      </c>
      <c r="R679" s="33">
        <v>31</v>
      </c>
      <c r="S679" s="316"/>
      <c r="T679" s="471" t="s">
        <v>40</v>
      </c>
      <c r="U679" s="471" t="s">
        <v>182</v>
      </c>
      <c r="V679" s="471" t="s">
        <v>41</v>
      </c>
      <c r="W679" s="471" t="s">
        <v>21</v>
      </c>
      <c r="Y679" s="33">
        <v>31</v>
      </c>
      <c r="Z679" s="316"/>
      <c r="AA679" s="471" t="s">
        <v>40</v>
      </c>
      <c r="AB679" s="471" t="s">
        <v>182</v>
      </c>
      <c r="AC679" s="471" t="s">
        <v>41</v>
      </c>
      <c r="AD679" s="471" t="s">
        <v>21</v>
      </c>
    </row>
    <row r="680" spans="1:30" ht="25.5" customHeight="1" x14ac:dyDescent="0.2">
      <c r="A680" s="35" t="s">
        <v>9</v>
      </c>
      <c r="B680" s="475"/>
      <c r="C680" s="473"/>
      <c r="D680" s="472"/>
      <c r="E680" s="473"/>
      <c r="F680" s="472"/>
      <c r="K680" s="35" t="s">
        <v>27</v>
      </c>
      <c r="L680" s="475"/>
      <c r="M680" s="473"/>
      <c r="N680" s="472"/>
      <c r="O680" s="473"/>
      <c r="P680" s="472"/>
      <c r="R680" s="35" t="s">
        <v>27</v>
      </c>
      <c r="S680" s="317" t="str">
        <f>+" אסמכתא " &amp; B132 &amp;"         חזרה לטבלה "</f>
        <v xml:space="preserve"> אסמכתא          חזרה לטבלה </v>
      </c>
      <c r="T680" s="473"/>
      <c r="U680" s="472"/>
      <c r="V680" s="473"/>
      <c r="W680" s="472"/>
      <c r="Y680" s="35" t="s">
        <v>27</v>
      </c>
      <c r="Z680" s="317" t="str">
        <f>+" אסמכתא " &amp; B132 &amp;"         חזרה לטבלה "</f>
        <v xml:space="preserve"> אסמכתא          חזרה לטבלה </v>
      </c>
      <c r="AA680" s="473"/>
      <c r="AB680" s="472"/>
      <c r="AC680" s="473"/>
      <c r="AD680" s="472"/>
    </row>
    <row r="681" spans="1:30" x14ac:dyDescent="0.2">
      <c r="A681" s="38">
        <v>1</v>
      </c>
      <c r="B681" s="300"/>
      <c r="C681" s="301"/>
      <c r="D681" s="302"/>
      <c r="E681" s="302"/>
      <c r="F681" s="303"/>
      <c r="K681" s="38">
        <v>12</v>
      </c>
      <c r="L681" s="304"/>
      <c r="M681" s="301"/>
      <c r="N681" s="302"/>
      <c r="O681" s="302"/>
      <c r="P681" s="303"/>
      <c r="R681" s="38">
        <v>23</v>
      </c>
      <c r="S681" s="300"/>
      <c r="T681" s="301"/>
      <c r="U681" s="302"/>
      <c r="V681" s="302"/>
      <c r="W681" s="303"/>
      <c r="Y681" s="38">
        <v>34</v>
      </c>
      <c r="Z681" s="304"/>
      <c r="AA681" s="301"/>
      <c r="AB681" s="302"/>
      <c r="AC681" s="302"/>
      <c r="AD681" s="303"/>
    </row>
    <row r="682" spans="1:30" x14ac:dyDescent="0.2">
      <c r="A682" s="38">
        <v>2</v>
      </c>
      <c r="B682" s="300"/>
      <c r="C682" s="301"/>
      <c r="D682" s="302"/>
      <c r="E682" s="302"/>
      <c r="F682" s="303"/>
      <c r="K682" s="38">
        <v>13</v>
      </c>
      <c r="L682" s="304"/>
      <c r="M682" s="301"/>
      <c r="N682" s="302"/>
      <c r="O682" s="302"/>
      <c r="P682" s="303"/>
      <c r="R682" s="38">
        <v>24</v>
      </c>
      <c r="S682" s="300"/>
      <c r="T682" s="301"/>
      <c r="U682" s="302"/>
      <c r="V682" s="302"/>
      <c r="W682" s="303"/>
      <c r="Y682" s="38">
        <v>35</v>
      </c>
      <c r="Z682" s="304"/>
      <c r="AA682" s="301"/>
      <c r="AB682" s="302"/>
      <c r="AC682" s="302"/>
      <c r="AD682" s="303"/>
    </row>
    <row r="683" spans="1:30" x14ac:dyDescent="0.2">
      <c r="A683" s="38">
        <v>3</v>
      </c>
      <c r="B683" s="300"/>
      <c r="C683" s="301"/>
      <c r="D683" s="302"/>
      <c r="E683" s="302"/>
      <c r="F683" s="303"/>
      <c r="K683" s="38">
        <v>14</v>
      </c>
      <c r="L683" s="304"/>
      <c r="M683" s="301"/>
      <c r="N683" s="302"/>
      <c r="O683" s="302"/>
      <c r="P683" s="303"/>
      <c r="R683" s="38">
        <v>25</v>
      </c>
      <c r="S683" s="300"/>
      <c r="T683" s="301"/>
      <c r="U683" s="302"/>
      <c r="V683" s="302"/>
      <c r="W683" s="303"/>
      <c r="Y683" s="38">
        <v>36</v>
      </c>
      <c r="Z683" s="304"/>
      <c r="AA683" s="301"/>
      <c r="AB683" s="302"/>
      <c r="AC683" s="302"/>
      <c r="AD683" s="303"/>
    </row>
    <row r="684" spans="1:30" x14ac:dyDescent="0.2">
      <c r="A684" s="38">
        <v>4</v>
      </c>
      <c r="B684" s="300"/>
      <c r="C684" s="301"/>
      <c r="D684" s="302"/>
      <c r="E684" s="302"/>
      <c r="F684" s="303"/>
      <c r="K684" s="38">
        <v>15</v>
      </c>
      <c r="L684" s="304"/>
      <c r="M684" s="301"/>
      <c r="N684" s="302"/>
      <c r="O684" s="302"/>
      <c r="P684" s="303"/>
      <c r="R684" s="38">
        <v>26</v>
      </c>
      <c r="S684" s="300"/>
      <c r="T684" s="301"/>
      <c r="U684" s="302"/>
      <c r="V684" s="302"/>
      <c r="W684" s="303"/>
      <c r="Y684" s="38">
        <v>37</v>
      </c>
      <c r="Z684" s="304"/>
      <c r="AA684" s="301"/>
      <c r="AB684" s="302"/>
      <c r="AC684" s="302"/>
      <c r="AD684" s="303"/>
    </row>
    <row r="685" spans="1:30" x14ac:dyDescent="0.2">
      <c r="A685" s="38">
        <v>5</v>
      </c>
      <c r="B685" s="300"/>
      <c r="C685" s="301"/>
      <c r="D685" s="302"/>
      <c r="E685" s="302"/>
      <c r="F685" s="303"/>
      <c r="K685" s="38">
        <v>16</v>
      </c>
      <c r="L685" s="304"/>
      <c r="M685" s="301"/>
      <c r="N685" s="302"/>
      <c r="O685" s="302"/>
      <c r="P685" s="303"/>
      <c r="R685" s="38">
        <v>27</v>
      </c>
      <c r="S685" s="300"/>
      <c r="T685" s="301"/>
      <c r="U685" s="302"/>
      <c r="V685" s="302"/>
      <c r="W685" s="303"/>
      <c r="Y685" s="38">
        <v>38</v>
      </c>
      <c r="Z685" s="304"/>
      <c r="AA685" s="301"/>
      <c r="AB685" s="302"/>
      <c r="AC685" s="302"/>
      <c r="AD685" s="303"/>
    </row>
    <row r="686" spans="1:30" x14ac:dyDescent="0.2">
      <c r="A686" s="38">
        <v>6</v>
      </c>
      <c r="B686" s="300"/>
      <c r="C686" s="301"/>
      <c r="D686" s="302"/>
      <c r="E686" s="302"/>
      <c r="F686" s="303"/>
      <c r="K686" s="38">
        <v>17</v>
      </c>
      <c r="L686" s="304"/>
      <c r="M686" s="301"/>
      <c r="N686" s="302"/>
      <c r="O686" s="302"/>
      <c r="P686" s="303"/>
      <c r="R686" s="38">
        <v>28</v>
      </c>
      <c r="S686" s="300"/>
      <c r="T686" s="301"/>
      <c r="U686" s="302"/>
      <c r="V686" s="302"/>
      <c r="W686" s="303"/>
      <c r="Y686" s="38">
        <v>39</v>
      </c>
      <c r="Z686" s="304"/>
      <c r="AA686" s="301"/>
      <c r="AB686" s="302"/>
      <c r="AC686" s="302"/>
      <c r="AD686" s="303"/>
    </row>
    <row r="687" spans="1:30" x14ac:dyDescent="0.2">
      <c r="A687" s="38">
        <v>7</v>
      </c>
      <c r="B687" s="300"/>
      <c r="C687" s="301"/>
      <c r="D687" s="302"/>
      <c r="E687" s="302"/>
      <c r="F687" s="303"/>
      <c r="K687" s="38">
        <v>18</v>
      </c>
      <c r="L687" s="304"/>
      <c r="M687" s="301"/>
      <c r="N687" s="302"/>
      <c r="O687" s="302"/>
      <c r="P687" s="303"/>
      <c r="R687" s="38">
        <v>29</v>
      </c>
      <c r="S687" s="300"/>
      <c r="T687" s="301"/>
      <c r="U687" s="302"/>
      <c r="V687" s="302"/>
      <c r="W687" s="303"/>
      <c r="Y687" s="38">
        <v>40</v>
      </c>
      <c r="Z687" s="304"/>
      <c r="AA687" s="301"/>
      <c r="AB687" s="302"/>
      <c r="AC687" s="302"/>
      <c r="AD687" s="303"/>
    </row>
    <row r="688" spans="1:30" x14ac:dyDescent="0.2">
      <c r="A688" s="38">
        <v>8</v>
      </c>
      <c r="B688" s="300"/>
      <c r="C688" s="301"/>
      <c r="D688" s="302"/>
      <c r="E688" s="302"/>
      <c r="F688" s="303"/>
      <c r="K688" s="38">
        <v>19</v>
      </c>
      <c r="L688" s="304"/>
      <c r="M688" s="301"/>
      <c r="N688" s="302"/>
      <c r="O688" s="302"/>
      <c r="P688" s="303"/>
      <c r="R688" s="38">
        <v>30</v>
      </c>
      <c r="S688" s="300"/>
      <c r="T688" s="301"/>
      <c r="U688" s="302"/>
      <c r="V688" s="302"/>
      <c r="W688" s="303"/>
      <c r="Y688" s="38">
        <v>41</v>
      </c>
      <c r="Z688" s="304"/>
      <c r="AA688" s="301"/>
      <c r="AB688" s="302"/>
      <c r="AC688" s="302"/>
      <c r="AD688" s="303"/>
    </row>
    <row r="689" spans="1:30" x14ac:dyDescent="0.2">
      <c r="A689" s="38">
        <v>9</v>
      </c>
      <c r="B689" s="300"/>
      <c r="C689" s="301"/>
      <c r="D689" s="302"/>
      <c r="E689" s="302"/>
      <c r="F689" s="303"/>
      <c r="K689" s="38">
        <v>20</v>
      </c>
      <c r="L689" s="304"/>
      <c r="M689" s="301"/>
      <c r="N689" s="302"/>
      <c r="O689" s="302"/>
      <c r="P689" s="303"/>
      <c r="R689" s="38">
        <v>31</v>
      </c>
      <c r="S689" s="300"/>
      <c r="T689" s="301"/>
      <c r="U689" s="302"/>
      <c r="V689" s="302"/>
      <c r="W689" s="303"/>
      <c r="Y689" s="38">
        <v>42</v>
      </c>
      <c r="Z689" s="304"/>
      <c r="AA689" s="301"/>
      <c r="AB689" s="302"/>
      <c r="AC689" s="302"/>
      <c r="AD689" s="303"/>
    </row>
    <row r="690" spans="1:30" x14ac:dyDescent="0.2">
      <c r="A690" s="38">
        <v>10</v>
      </c>
      <c r="B690" s="300"/>
      <c r="C690" s="301"/>
      <c r="D690" s="302"/>
      <c r="E690" s="302"/>
      <c r="F690" s="303"/>
      <c r="K690" s="38">
        <v>21</v>
      </c>
      <c r="L690" s="304"/>
      <c r="M690" s="301"/>
      <c r="N690" s="302"/>
      <c r="O690" s="302"/>
      <c r="P690" s="303"/>
      <c r="R690" s="38">
        <v>32</v>
      </c>
      <c r="S690" s="300"/>
      <c r="T690" s="301"/>
      <c r="U690" s="302"/>
      <c r="V690" s="302"/>
      <c r="W690" s="303"/>
      <c r="Y690" s="38">
        <v>43</v>
      </c>
      <c r="Z690" s="304"/>
      <c r="AA690" s="301"/>
      <c r="AB690" s="302"/>
      <c r="AC690" s="302"/>
      <c r="AD690" s="303"/>
    </row>
    <row r="691" spans="1:30" ht="13.5" thickBot="1" x14ac:dyDescent="0.25">
      <c r="A691" s="46">
        <v>11</v>
      </c>
      <c r="B691" s="300"/>
      <c r="C691" s="301"/>
      <c r="D691" s="302"/>
      <c r="E691" s="302"/>
      <c r="F691" s="303"/>
      <c r="K691" s="38">
        <v>22</v>
      </c>
      <c r="L691" s="304"/>
      <c r="M691" s="301"/>
      <c r="N691" s="302"/>
      <c r="O691" s="302"/>
      <c r="P691" s="303"/>
      <c r="R691" s="38">
        <v>33</v>
      </c>
      <c r="S691" s="300"/>
      <c r="T691" s="301"/>
      <c r="U691" s="302"/>
      <c r="V691" s="302"/>
      <c r="W691" s="303"/>
      <c r="Y691" s="40"/>
      <c r="Z691" s="41"/>
      <c r="AA691" s="42"/>
      <c r="AB691" s="42"/>
      <c r="AC691" s="47" t="s">
        <v>5</v>
      </c>
      <c r="AD691" s="44">
        <f>SUM(F681:F691)+SUM(P681:P691)+SUM(AD681:AD690)+SUM(W681:W691)</f>
        <v>0</v>
      </c>
    </row>
    <row r="692" spans="1:30" x14ac:dyDescent="0.2">
      <c r="E692" s="48"/>
      <c r="O692" s="48"/>
      <c r="R692" s="29"/>
      <c r="V692" s="48"/>
      <c r="AC692" s="48"/>
    </row>
    <row r="693" spans="1:30" x14ac:dyDescent="0.2">
      <c r="E693" s="48"/>
      <c r="O693" s="48"/>
      <c r="R693" s="29"/>
      <c r="V693" s="48"/>
      <c r="AC693" s="48"/>
    </row>
    <row r="694" spans="1:30" x14ac:dyDescent="0.2">
      <c r="E694" s="48"/>
      <c r="O694" s="48"/>
      <c r="R694" s="29"/>
      <c r="V694" s="48"/>
      <c r="AC694" s="48"/>
    </row>
    <row r="695" spans="1:30" x14ac:dyDescent="0.2">
      <c r="E695" s="48"/>
      <c r="O695" s="48"/>
      <c r="R695" s="29"/>
      <c r="V695" s="48"/>
      <c r="AC695" s="48"/>
    </row>
    <row r="696" spans="1:30" x14ac:dyDescent="0.2">
      <c r="E696" s="48"/>
      <c r="O696" s="48"/>
      <c r="R696" s="29"/>
      <c r="V696" s="48"/>
      <c r="AC696" s="48"/>
    </row>
    <row r="697" spans="1:30" x14ac:dyDescent="0.2">
      <c r="E697" s="48"/>
      <c r="O697" s="48"/>
      <c r="R697" s="29"/>
      <c r="V697" s="48"/>
      <c r="AC697" s="48"/>
    </row>
    <row r="698" spans="1:30" ht="13.5" thickBot="1" x14ac:dyDescent="0.25">
      <c r="E698" s="48"/>
      <c r="O698" s="48"/>
      <c r="R698" s="29"/>
      <c r="V698" s="48"/>
      <c r="AC698" s="48"/>
    </row>
    <row r="699" spans="1:30" ht="16.5" customHeight="1" x14ac:dyDescent="0.2">
      <c r="A699" s="33">
        <v>32</v>
      </c>
      <c r="B699" s="474" t="str">
        <f>+" אסמכתא " &amp; B34&amp;"         חזרה לטבלה "</f>
        <v xml:space="preserve"> אסמכתא          חזרה לטבלה </v>
      </c>
      <c r="C699" s="471" t="s">
        <v>40</v>
      </c>
      <c r="D699" s="471" t="s">
        <v>182</v>
      </c>
      <c r="E699" s="471" t="s">
        <v>41</v>
      </c>
      <c r="F699" s="471" t="s">
        <v>21</v>
      </c>
      <c r="K699" s="33">
        <v>32</v>
      </c>
      <c r="L699" s="474" t="str">
        <f>+" אסמכתא " &amp; B34 &amp;"         חזרה לטבלה "</f>
        <v xml:space="preserve"> אסמכתא          חזרה לטבלה </v>
      </c>
      <c r="M699" s="471" t="s">
        <v>40</v>
      </c>
      <c r="N699" s="471" t="s">
        <v>182</v>
      </c>
      <c r="O699" s="471" t="s">
        <v>41</v>
      </c>
      <c r="P699" s="471" t="s">
        <v>21</v>
      </c>
      <c r="R699" s="33">
        <v>32</v>
      </c>
      <c r="S699" s="316"/>
      <c r="T699" s="471" t="s">
        <v>40</v>
      </c>
      <c r="U699" s="471" t="s">
        <v>182</v>
      </c>
      <c r="V699" s="471" t="s">
        <v>41</v>
      </c>
      <c r="W699" s="471" t="s">
        <v>21</v>
      </c>
      <c r="Y699" s="33">
        <v>32</v>
      </c>
      <c r="Z699" s="316"/>
      <c r="AA699" s="471" t="s">
        <v>40</v>
      </c>
      <c r="AB699" s="471" t="s">
        <v>182</v>
      </c>
      <c r="AC699" s="471" t="s">
        <v>41</v>
      </c>
      <c r="AD699" s="471" t="s">
        <v>21</v>
      </c>
    </row>
    <row r="700" spans="1:30" ht="25.5" customHeight="1" x14ac:dyDescent="0.2">
      <c r="A700" s="35" t="s">
        <v>9</v>
      </c>
      <c r="B700" s="475"/>
      <c r="C700" s="473"/>
      <c r="D700" s="472"/>
      <c r="E700" s="473"/>
      <c r="F700" s="472"/>
      <c r="K700" s="35" t="s">
        <v>27</v>
      </c>
      <c r="L700" s="475"/>
      <c r="M700" s="473"/>
      <c r="N700" s="472"/>
      <c r="O700" s="473"/>
      <c r="P700" s="472"/>
      <c r="R700" s="35" t="s">
        <v>27</v>
      </c>
      <c r="S700" s="317" t="str">
        <f>+" אסמכתא " &amp; BT133 &amp;"         חזרה לטבלה "</f>
        <v xml:space="preserve"> אסמכתא          חזרה לטבלה </v>
      </c>
      <c r="T700" s="473"/>
      <c r="U700" s="472"/>
      <c r="V700" s="473"/>
      <c r="W700" s="472"/>
      <c r="Y700" s="35" t="s">
        <v>27</v>
      </c>
      <c r="Z700" s="317" t="str">
        <f>+" אסמכתא " &amp; B133 &amp;"         חזרה לטבלה "</f>
        <v xml:space="preserve"> אסמכתא          חזרה לטבלה </v>
      </c>
      <c r="AA700" s="473"/>
      <c r="AB700" s="472"/>
      <c r="AC700" s="473"/>
      <c r="AD700" s="472"/>
    </row>
    <row r="701" spans="1:30" x14ac:dyDescent="0.2">
      <c r="A701" s="38">
        <v>1</v>
      </c>
      <c r="B701" s="300"/>
      <c r="C701" s="301"/>
      <c r="D701" s="302"/>
      <c r="E701" s="302"/>
      <c r="F701" s="303"/>
      <c r="K701" s="38">
        <v>12</v>
      </c>
      <c r="L701" s="304"/>
      <c r="M701" s="301"/>
      <c r="N701" s="302"/>
      <c r="O701" s="302"/>
      <c r="P701" s="303"/>
      <c r="R701" s="38">
        <v>23</v>
      </c>
      <c r="S701" s="300"/>
      <c r="T701" s="301"/>
      <c r="U701" s="302"/>
      <c r="V701" s="302"/>
      <c r="W701" s="303"/>
      <c r="Y701" s="38">
        <v>34</v>
      </c>
      <c r="Z701" s="304"/>
      <c r="AA701" s="301"/>
      <c r="AB701" s="302"/>
      <c r="AC701" s="302"/>
      <c r="AD701" s="303"/>
    </row>
    <row r="702" spans="1:30" x14ac:dyDescent="0.2">
      <c r="A702" s="38">
        <v>2</v>
      </c>
      <c r="B702" s="300"/>
      <c r="C702" s="301"/>
      <c r="D702" s="302"/>
      <c r="E702" s="302"/>
      <c r="F702" s="303"/>
      <c r="K702" s="38">
        <v>13</v>
      </c>
      <c r="L702" s="304"/>
      <c r="M702" s="301"/>
      <c r="N702" s="302"/>
      <c r="O702" s="302"/>
      <c r="P702" s="303"/>
      <c r="R702" s="38">
        <v>24</v>
      </c>
      <c r="S702" s="300"/>
      <c r="T702" s="301"/>
      <c r="U702" s="302"/>
      <c r="V702" s="302"/>
      <c r="W702" s="303"/>
      <c r="Y702" s="38">
        <v>35</v>
      </c>
      <c r="Z702" s="304"/>
      <c r="AA702" s="301"/>
      <c r="AB702" s="302"/>
      <c r="AC702" s="302"/>
      <c r="AD702" s="303"/>
    </row>
    <row r="703" spans="1:30" x14ac:dyDescent="0.2">
      <c r="A703" s="38">
        <v>3</v>
      </c>
      <c r="B703" s="300"/>
      <c r="C703" s="301"/>
      <c r="D703" s="302"/>
      <c r="E703" s="302"/>
      <c r="F703" s="303"/>
      <c r="K703" s="38">
        <v>14</v>
      </c>
      <c r="L703" s="304"/>
      <c r="M703" s="301"/>
      <c r="N703" s="302"/>
      <c r="O703" s="302"/>
      <c r="P703" s="303"/>
      <c r="R703" s="38">
        <v>25</v>
      </c>
      <c r="S703" s="300"/>
      <c r="T703" s="301"/>
      <c r="U703" s="302"/>
      <c r="V703" s="302"/>
      <c r="W703" s="303"/>
      <c r="Y703" s="38">
        <v>36</v>
      </c>
      <c r="Z703" s="304"/>
      <c r="AA703" s="301"/>
      <c r="AB703" s="302"/>
      <c r="AC703" s="302"/>
      <c r="AD703" s="303"/>
    </row>
    <row r="704" spans="1:30" x14ac:dyDescent="0.2">
      <c r="A704" s="38">
        <v>4</v>
      </c>
      <c r="B704" s="300"/>
      <c r="C704" s="301"/>
      <c r="D704" s="302"/>
      <c r="E704" s="302"/>
      <c r="F704" s="303"/>
      <c r="K704" s="38">
        <v>15</v>
      </c>
      <c r="L704" s="304"/>
      <c r="M704" s="301"/>
      <c r="N704" s="302"/>
      <c r="O704" s="302"/>
      <c r="P704" s="303"/>
      <c r="R704" s="38">
        <v>26</v>
      </c>
      <c r="S704" s="300"/>
      <c r="T704" s="301"/>
      <c r="U704" s="302"/>
      <c r="V704" s="302"/>
      <c r="W704" s="303"/>
      <c r="Y704" s="38">
        <v>37</v>
      </c>
      <c r="Z704" s="304"/>
      <c r="AA704" s="301"/>
      <c r="AB704" s="302"/>
      <c r="AC704" s="302"/>
      <c r="AD704" s="303"/>
    </row>
    <row r="705" spans="1:30" x14ac:dyDescent="0.2">
      <c r="A705" s="38">
        <v>5</v>
      </c>
      <c r="B705" s="300"/>
      <c r="C705" s="301"/>
      <c r="D705" s="302"/>
      <c r="E705" s="302"/>
      <c r="F705" s="303"/>
      <c r="K705" s="38">
        <v>16</v>
      </c>
      <c r="L705" s="304"/>
      <c r="M705" s="301"/>
      <c r="N705" s="302"/>
      <c r="O705" s="302"/>
      <c r="P705" s="303"/>
      <c r="R705" s="38">
        <v>27</v>
      </c>
      <c r="S705" s="300"/>
      <c r="T705" s="301"/>
      <c r="U705" s="302"/>
      <c r="V705" s="302"/>
      <c r="W705" s="303"/>
      <c r="Y705" s="38">
        <v>38</v>
      </c>
      <c r="Z705" s="304"/>
      <c r="AA705" s="301"/>
      <c r="AB705" s="302"/>
      <c r="AC705" s="302"/>
      <c r="AD705" s="303"/>
    </row>
    <row r="706" spans="1:30" x14ac:dyDescent="0.2">
      <c r="A706" s="38">
        <v>6</v>
      </c>
      <c r="B706" s="300"/>
      <c r="C706" s="301"/>
      <c r="D706" s="302"/>
      <c r="E706" s="302"/>
      <c r="F706" s="303"/>
      <c r="K706" s="38">
        <v>17</v>
      </c>
      <c r="L706" s="304"/>
      <c r="M706" s="301"/>
      <c r="N706" s="302"/>
      <c r="O706" s="302"/>
      <c r="P706" s="303"/>
      <c r="R706" s="38">
        <v>28</v>
      </c>
      <c r="S706" s="300"/>
      <c r="T706" s="301"/>
      <c r="U706" s="302"/>
      <c r="V706" s="302"/>
      <c r="W706" s="303"/>
      <c r="Y706" s="38">
        <v>39</v>
      </c>
      <c r="Z706" s="304"/>
      <c r="AA706" s="301"/>
      <c r="AB706" s="302"/>
      <c r="AC706" s="302"/>
      <c r="AD706" s="303"/>
    </row>
    <row r="707" spans="1:30" x14ac:dyDescent="0.2">
      <c r="A707" s="38">
        <v>7</v>
      </c>
      <c r="B707" s="300"/>
      <c r="C707" s="301"/>
      <c r="D707" s="302"/>
      <c r="E707" s="302"/>
      <c r="F707" s="303"/>
      <c r="K707" s="38">
        <v>18</v>
      </c>
      <c r="L707" s="304"/>
      <c r="M707" s="301"/>
      <c r="N707" s="302"/>
      <c r="O707" s="302"/>
      <c r="P707" s="303"/>
      <c r="R707" s="38">
        <v>29</v>
      </c>
      <c r="S707" s="300"/>
      <c r="T707" s="301"/>
      <c r="U707" s="302"/>
      <c r="V707" s="302"/>
      <c r="W707" s="303"/>
      <c r="Y707" s="38">
        <v>40</v>
      </c>
      <c r="Z707" s="304"/>
      <c r="AA707" s="301"/>
      <c r="AB707" s="302"/>
      <c r="AC707" s="302"/>
      <c r="AD707" s="303"/>
    </row>
    <row r="708" spans="1:30" x14ac:dyDescent="0.2">
      <c r="A708" s="38">
        <v>8</v>
      </c>
      <c r="B708" s="300"/>
      <c r="C708" s="301"/>
      <c r="D708" s="302"/>
      <c r="E708" s="302"/>
      <c r="F708" s="303"/>
      <c r="K708" s="38">
        <v>19</v>
      </c>
      <c r="L708" s="304"/>
      <c r="M708" s="301"/>
      <c r="N708" s="302"/>
      <c r="O708" s="302"/>
      <c r="P708" s="303"/>
      <c r="R708" s="38">
        <v>30</v>
      </c>
      <c r="S708" s="300"/>
      <c r="T708" s="301"/>
      <c r="U708" s="302"/>
      <c r="V708" s="302"/>
      <c r="W708" s="303"/>
      <c r="Y708" s="38">
        <v>41</v>
      </c>
      <c r="Z708" s="304"/>
      <c r="AA708" s="301"/>
      <c r="AB708" s="302"/>
      <c r="AC708" s="302"/>
      <c r="AD708" s="303"/>
    </row>
    <row r="709" spans="1:30" x14ac:dyDescent="0.2">
      <c r="A709" s="38">
        <v>9</v>
      </c>
      <c r="B709" s="300"/>
      <c r="C709" s="301"/>
      <c r="D709" s="302"/>
      <c r="E709" s="302"/>
      <c r="F709" s="303"/>
      <c r="K709" s="38">
        <v>20</v>
      </c>
      <c r="L709" s="304"/>
      <c r="M709" s="301"/>
      <c r="N709" s="302"/>
      <c r="O709" s="302"/>
      <c r="P709" s="303"/>
      <c r="R709" s="38">
        <v>31</v>
      </c>
      <c r="S709" s="300"/>
      <c r="T709" s="301"/>
      <c r="U709" s="302"/>
      <c r="V709" s="302"/>
      <c r="W709" s="303"/>
      <c r="Y709" s="38">
        <v>42</v>
      </c>
      <c r="Z709" s="304"/>
      <c r="AA709" s="301"/>
      <c r="AB709" s="302"/>
      <c r="AC709" s="302"/>
      <c r="AD709" s="303"/>
    </row>
    <row r="710" spans="1:30" x14ac:dyDescent="0.2">
      <c r="A710" s="38">
        <v>10</v>
      </c>
      <c r="B710" s="300"/>
      <c r="C710" s="301"/>
      <c r="D710" s="302"/>
      <c r="E710" s="302"/>
      <c r="F710" s="303"/>
      <c r="K710" s="38">
        <v>21</v>
      </c>
      <c r="L710" s="304"/>
      <c r="M710" s="301"/>
      <c r="N710" s="302"/>
      <c r="O710" s="302"/>
      <c r="P710" s="303"/>
      <c r="R710" s="38">
        <v>32</v>
      </c>
      <c r="S710" s="300"/>
      <c r="T710" s="301"/>
      <c r="U710" s="302"/>
      <c r="V710" s="302"/>
      <c r="W710" s="303"/>
      <c r="Y710" s="38">
        <v>43</v>
      </c>
      <c r="Z710" s="304"/>
      <c r="AA710" s="301"/>
      <c r="AB710" s="302"/>
      <c r="AC710" s="302"/>
      <c r="AD710" s="303"/>
    </row>
    <row r="711" spans="1:30" ht="13.5" thickBot="1" x14ac:dyDescent="0.25">
      <c r="A711" s="46">
        <v>11</v>
      </c>
      <c r="B711" s="300"/>
      <c r="C711" s="301"/>
      <c r="D711" s="302"/>
      <c r="E711" s="302"/>
      <c r="F711" s="303"/>
      <c r="K711" s="38">
        <v>22</v>
      </c>
      <c r="L711" s="304"/>
      <c r="M711" s="301"/>
      <c r="N711" s="302"/>
      <c r="O711" s="302"/>
      <c r="P711" s="303"/>
      <c r="R711" s="38">
        <v>33</v>
      </c>
      <c r="S711" s="300"/>
      <c r="T711" s="301"/>
      <c r="U711" s="302"/>
      <c r="V711" s="302"/>
      <c r="W711" s="303"/>
      <c r="Y711" s="40"/>
      <c r="Z711" s="41"/>
      <c r="AA711" s="42"/>
      <c r="AB711" s="42"/>
      <c r="AC711" s="47" t="s">
        <v>5</v>
      </c>
      <c r="AD711" s="44">
        <f>SUM(F701:F711)+SUM(P701:P711)+SUM(AD701:AD710)+SUM(W701:W711)</f>
        <v>0</v>
      </c>
    </row>
    <row r="712" spans="1:30" x14ac:dyDescent="0.2">
      <c r="E712" s="48"/>
      <c r="O712" s="48"/>
      <c r="R712" s="29"/>
      <c r="V712" s="48"/>
      <c r="AC712" s="48"/>
    </row>
    <row r="713" spans="1:30" x14ac:dyDescent="0.2">
      <c r="E713" s="48"/>
      <c r="O713" s="48"/>
      <c r="R713" s="29"/>
      <c r="V713" s="48"/>
      <c r="AC713" s="48"/>
    </row>
    <row r="714" spans="1:30" x14ac:dyDescent="0.2">
      <c r="E714" s="48"/>
      <c r="O714" s="48"/>
      <c r="R714" s="29"/>
      <c r="V714" s="48"/>
      <c r="AC714" s="48"/>
    </row>
    <row r="715" spans="1:30" x14ac:dyDescent="0.2">
      <c r="E715" s="48"/>
      <c r="O715" s="48"/>
      <c r="R715" s="29"/>
      <c r="V715" s="48"/>
      <c r="AC715" s="48"/>
    </row>
    <row r="716" spans="1:30" x14ac:dyDescent="0.2">
      <c r="E716" s="48"/>
      <c r="O716" s="48"/>
      <c r="R716" s="29"/>
      <c r="V716" s="48"/>
      <c r="AC716" s="48"/>
    </row>
    <row r="717" spans="1:30" x14ac:dyDescent="0.2">
      <c r="E717" s="48"/>
      <c r="O717" s="48"/>
      <c r="R717" s="29"/>
      <c r="V717" s="48"/>
      <c r="AC717" s="48"/>
    </row>
    <row r="718" spans="1:30" ht="13.5" thickBot="1" x14ac:dyDescent="0.25">
      <c r="E718" s="48"/>
      <c r="O718" s="48"/>
      <c r="R718" s="29"/>
      <c r="V718" s="48"/>
      <c r="AC718" s="48"/>
    </row>
    <row r="719" spans="1:30" ht="16.5" customHeight="1" x14ac:dyDescent="0.2">
      <c r="A719" s="33">
        <v>33</v>
      </c>
      <c r="B719" s="474" t="str">
        <f>+" אסמכתא " &amp; B35 &amp;"         חזרה לטבלה "</f>
        <v xml:space="preserve"> אסמכתא          חזרה לטבלה </v>
      </c>
      <c r="C719" s="471" t="s">
        <v>40</v>
      </c>
      <c r="D719" s="471" t="s">
        <v>182</v>
      </c>
      <c r="E719" s="471" t="s">
        <v>41</v>
      </c>
      <c r="F719" s="471" t="s">
        <v>21</v>
      </c>
      <c r="K719" s="33">
        <v>33</v>
      </c>
      <c r="L719" s="474" t="str">
        <f>+" אסמכתא " &amp; B35 &amp;"         חזרה לטבלה "</f>
        <v xml:space="preserve"> אסמכתא          חזרה לטבלה </v>
      </c>
      <c r="M719" s="471" t="s">
        <v>40</v>
      </c>
      <c r="N719" s="471" t="s">
        <v>182</v>
      </c>
      <c r="O719" s="471" t="s">
        <v>41</v>
      </c>
      <c r="P719" s="471" t="s">
        <v>21</v>
      </c>
      <c r="R719" s="33">
        <v>33</v>
      </c>
      <c r="S719" s="316"/>
      <c r="T719" s="471" t="s">
        <v>40</v>
      </c>
      <c r="U719" s="471" t="s">
        <v>182</v>
      </c>
      <c r="V719" s="471" t="s">
        <v>41</v>
      </c>
      <c r="W719" s="471" t="s">
        <v>21</v>
      </c>
      <c r="Y719" s="33">
        <v>33</v>
      </c>
      <c r="Z719" s="316"/>
      <c r="AA719" s="471" t="s">
        <v>40</v>
      </c>
      <c r="AB719" s="471" t="s">
        <v>182</v>
      </c>
      <c r="AC719" s="471" t="s">
        <v>41</v>
      </c>
      <c r="AD719" s="471" t="s">
        <v>21</v>
      </c>
    </row>
    <row r="720" spans="1:30" ht="25.5" customHeight="1" x14ac:dyDescent="0.2">
      <c r="A720" s="35" t="s">
        <v>9</v>
      </c>
      <c r="B720" s="475"/>
      <c r="C720" s="473"/>
      <c r="D720" s="472"/>
      <c r="E720" s="473"/>
      <c r="F720" s="472"/>
      <c r="K720" s="35" t="s">
        <v>27</v>
      </c>
      <c r="L720" s="475"/>
      <c r="M720" s="473"/>
      <c r="N720" s="472"/>
      <c r="O720" s="473"/>
      <c r="P720" s="472"/>
      <c r="R720" s="35" t="s">
        <v>27</v>
      </c>
      <c r="S720" s="317" t="str">
        <f>+" אסמכתא " &amp; B134 &amp;"         חזרה לטבלה "</f>
        <v xml:space="preserve"> אסמכתא          חזרה לטבלה </v>
      </c>
      <c r="T720" s="473"/>
      <c r="U720" s="472"/>
      <c r="V720" s="473"/>
      <c r="W720" s="472"/>
      <c r="Y720" s="35" t="s">
        <v>27</v>
      </c>
      <c r="Z720" s="317" t="str">
        <f>+" אסמכתא " &amp; B134 &amp;"         חזרה לטבלה "</f>
        <v xml:space="preserve"> אסמכתא          חזרה לטבלה </v>
      </c>
      <c r="AA720" s="473"/>
      <c r="AB720" s="472"/>
      <c r="AC720" s="473"/>
      <c r="AD720" s="472"/>
    </row>
    <row r="721" spans="1:30" x14ac:dyDescent="0.2">
      <c r="A721" s="38">
        <v>1</v>
      </c>
      <c r="B721" s="300"/>
      <c r="C721" s="301"/>
      <c r="D721" s="302"/>
      <c r="E721" s="302"/>
      <c r="F721" s="303"/>
      <c r="K721" s="38">
        <v>12</v>
      </c>
      <c r="L721" s="304"/>
      <c r="M721" s="301"/>
      <c r="N721" s="302"/>
      <c r="O721" s="302"/>
      <c r="P721" s="303"/>
      <c r="R721" s="38">
        <v>23</v>
      </c>
      <c r="S721" s="300"/>
      <c r="T721" s="301"/>
      <c r="U721" s="302"/>
      <c r="V721" s="302"/>
      <c r="W721" s="303"/>
      <c r="Y721" s="38">
        <v>34</v>
      </c>
      <c r="Z721" s="304"/>
      <c r="AA721" s="301"/>
      <c r="AB721" s="302"/>
      <c r="AC721" s="302"/>
      <c r="AD721" s="303"/>
    </row>
    <row r="722" spans="1:30" x14ac:dyDescent="0.2">
      <c r="A722" s="38">
        <v>2</v>
      </c>
      <c r="B722" s="300"/>
      <c r="C722" s="301"/>
      <c r="D722" s="302"/>
      <c r="E722" s="302"/>
      <c r="F722" s="303"/>
      <c r="K722" s="38">
        <v>13</v>
      </c>
      <c r="L722" s="304"/>
      <c r="M722" s="301"/>
      <c r="N722" s="302"/>
      <c r="O722" s="302"/>
      <c r="P722" s="303"/>
      <c r="R722" s="38">
        <v>24</v>
      </c>
      <c r="S722" s="300"/>
      <c r="T722" s="301"/>
      <c r="U722" s="302"/>
      <c r="V722" s="302"/>
      <c r="W722" s="303"/>
      <c r="Y722" s="38">
        <v>35</v>
      </c>
      <c r="Z722" s="304"/>
      <c r="AA722" s="301"/>
      <c r="AB722" s="302"/>
      <c r="AC722" s="302"/>
      <c r="AD722" s="303"/>
    </row>
    <row r="723" spans="1:30" x14ac:dyDescent="0.2">
      <c r="A723" s="38">
        <v>3</v>
      </c>
      <c r="B723" s="300"/>
      <c r="C723" s="301"/>
      <c r="D723" s="302"/>
      <c r="E723" s="302"/>
      <c r="F723" s="303"/>
      <c r="K723" s="38">
        <v>14</v>
      </c>
      <c r="L723" s="304"/>
      <c r="M723" s="301"/>
      <c r="N723" s="302"/>
      <c r="O723" s="302"/>
      <c r="P723" s="303"/>
      <c r="R723" s="38">
        <v>25</v>
      </c>
      <c r="S723" s="300"/>
      <c r="T723" s="301"/>
      <c r="U723" s="302"/>
      <c r="V723" s="302"/>
      <c r="W723" s="303"/>
      <c r="Y723" s="38">
        <v>36</v>
      </c>
      <c r="Z723" s="304"/>
      <c r="AA723" s="301"/>
      <c r="AB723" s="302"/>
      <c r="AC723" s="302"/>
      <c r="AD723" s="303"/>
    </row>
    <row r="724" spans="1:30" x14ac:dyDescent="0.2">
      <c r="A724" s="38">
        <v>4</v>
      </c>
      <c r="B724" s="300"/>
      <c r="C724" s="301"/>
      <c r="D724" s="302"/>
      <c r="E724" s="302"/>
      <c r="F724" s="303"/>
      <c r="K724" s="38">
        <v>15</v>
      </c>
      <c r="L724" s="304"/>
      <c r="M724" s="301"/>
      <c r="N724" s="302"/>
      <c r="O724" s="302"/>
      <c r="P724" s="303"/>
      <c r="R724" s="38">
        <v>26</v>
      </c>
      <c r="S724" s="300"/>
      <c r="T724" s="301"/>
      <c r="U724" s="302"/>
      <c r="V724" s="302"/>
      <c r="W724" s="303"/>
      <c r="Y724" s="38">
        <v>37</v>
      </c>
      <c r="Z724" s="304"/>
      <c r="AA724" s="301"/>
      <c r="AB724" s="302"/>
      <c r="AC724" s="302"/>
      <c r="AD724" s="303"/>
    </row>
    <row r="725" spans="1:30" x14ac:dyDescent="0.2">
      <c r="A725" s="38">
        <v>5</v>
      </c>
      <c r="B725" s="300"/>
      <c r="C725" s="301"/>
      <c r="D725" s="302"/>
      <c r="E725" s="302"/>
      <c r="F725" s="303"/>
      <c r="K725" s="38">
        <v>16</v>
      </c>
      <c r="L725" s="304"/>
      <c r="M725" s="301"/>
      <c r="N725" s="302"/>
      <c r="O725" s="302"/>
      <c r="P725" s="303"/>
      <c r="R725" s="38">
        <v>27</v>
      </c>
      <c r="S725" s="300"/>
      <c r="T725" s="301"/>
      <c r="U725" s="302"/>
      <c r="V725" s="302"/>
      <c r="W725" s="303"/>
      <c r="Y725" s="38">
        <v>38</v>
      </c>
      <c r="Z725" s="304"/>
      <c r="AA725" s="301"/>
      <c r="AB725" s="302"/>
      <c r="AC725" s="302"/>
      <c r="AD725" s="303"/>
    </row>
    <row r="726" spans="1:30" x14ac:dyDescent="0.2">
      <c r="A726" s="38">
        <v>6</v>
      </c>
      <c r="B726" s="300"/>
      <c r="C726" s="301"/>
      <c r="D726" s="302"/>
      <c r="E726" s="302"/>
      <c r="F726" s="303"/>
      <c r="K726" s="38">
        <v>17</v>
      </c>
      <c r="L726" s="304"/>
      <c r="M726" s="301"/>
      <c r="N726" s="302"/>
      <c r="O726" s="302"/>
      <c r="P726" s="303"/>
      <c r="R726" s="38">
        <v>28</v>
      </c>
      <c r="S726" s="300"/>
      <c r="T726" s="301"/>
      <c r="U726" s="302"/>
      <c r="V726" s="302"/>
      <c r="W726" s="303"/>
      <c r="Y726" s="38">
        <v>39</v>
      </c>
      <c r="Z726" s="304"/>
      <c r="AA726" s="301"/>
      <c r="AB726" s="302"/>
      <c r="AC726" s="302"/>
      <c r="AD726" s="303"/>
    </row>
    <row r="727" spans="1:30" x14ac:dyDescent="0.2">
      <c r="A727" s="38">
        <v>7</v>
      </c>
      <c r="B727" s="300"/>
      <c r="C727" s="301"/>
      <c r="D727" s="302"/>
      <c r="E727" s="302"/>
      <c r="F727" s="303"/>
      <c r="K727" s="38">
        <v>18</v>
      </c>
      <c r="L727" s="304"/>
      <c r="M727" s="301"/>
      <c r="N727" s="302"/>
      <c r="O727" s="302"/>
      <c r="P727" s="303"/>
      <c r="R727" s="38">
        <v>29</v>
      </c>
      <c r="S727" s="300"/>
      <c r="T727" s="301"/>
      <c r="U727" s="302"/>
      <c r="V727" s="302"/>
      <c r="W727" s="303"/>
      <c r="Y727" s="38">
        <v>40</v>
      </c>
      <c r="Z727" s="304"/>
      <c r="AA727" s="301"/>
      <c r="AB727" s="302"/>
      <c r="AC727" s="302"/>
      <c r="AD727" s="303"/>
    </row>
    <row r="728" spans="1:30" x14ac:dyDescent="0.2">
      <c r="A728" s="38">
        <v>8</v>
      </c>
      <c r="B728" s="300"/>
      <c r="C728" s="301"/>
      <c r="D728" s="302"/>
      <c r="E728" s="302"/>
      <c r="F728" s="303"/>
      <c r="K728" s="38">
        <v>19</v>
      </c>
      <c r="L728" s="304"/>
      <c r="M728" s="301"/>
      <c r="N728" s="302"/>
      <c r="O728" s="302"/>
      <c r="P728" s="303"/>
      <c r="R728" s="38">
        <v>30</v>
      </c>
      <c r="S728" s="300"/>
      <c r="T728" s="301"/>
      <c r="U728" s="302"/>
      <c r="V728" s="302"/>
      <c r="W728" s="303"/>
      <c r="Y728" s="38">
        <v>41</v>
      </c>
      <c r="Z728" s="304"/>
      <c r="AA728" s="301"/>
      <c r="AB728" s="302"/>
      <c r="AC728" s="302"/>
      <c r="AD728" s="303"/>
    </row>
    <row r="729" spans="1:30" x14ac:dyDescent="0.2">
      <c r="A729" s="38">
        <v>9</v>
      </c>
      <c r="B729" s="300"/>
      <c r="C729" s="301"/>
      <c r="D729" s="302"/>
      <c r="E729" s="302"/>
      <c r="F729" s="303"/>
      <c r="K729" s="38">
        <v>20</v>
      </c>
      <c r="L729" s="304"/>
      <c r="M729" s="301"/>
      <c r="N729" s="302"/>
      <c r="O729" s="302"/>
      <c r="P729" s="303"/>
      <c r="R729" s="38">
        <v>31</v>
      </c>
      <c r="S729" s="300"/>
      <c r="T729" s="301"/>
      <c r="U729" s="302"/>
      <c r="V729" s="302"/>
      <c r="W729" s="303"/>
      <c r="Y729" s="38">
        <v>42</v>
      </c>
      <c r="Z729" s="304"/>
      <c r="AA729" s="301"/>
      <c r="AB729" s="302"/>
      <c r="AC729" s="302"/>
      <c r="AD729" s="303"/>
    </row>
    <row r="730" spans="1:30" x14ac:dyDescent="0.2">
      <c r="A730" s="38">
        <v>10</v>
      </c>
      <c r="B730" s="300"/>
      <c r="C730" s="301"/>
      <c r="D730" s="302"/>
      <c r="E730" s="302"/>
      <c r="F730" s="303"/>
      <c r="K730" s="38">
        <v>21</v>
      </c>
      <c r="L730" s="304"/>
      <c r="M730" s="301"/>
      <c r="N730" s="302"/>
      <c r="O730" s="302"/>
      <c r="P730" s="303"/>
      <c r="R730" s="38">
        <v>32</v>
      </c>
      <c r="S730" s="300"/>
      <c r="T730" s="301"/>
      <c r="U730" s="302"/>
      <c r="V730" s="302"/>
      <c r="W730" s="303"/>
      <c r="Y730" s="38">
        <v>43</v>
      </c>
      <c r="Z730" s="304"/>
      <c r="AA730" s="301"/>
      <c r="AB730" s="302"/>
      <c r="AC730" s="302"/>
      <c r="AD730" s="303"/>
    </row>
    <row r="731" spans="1:30" ht="13.5" thickBot="1" x14ac:dyDescent="0.25">
      <c r="A731" s="46">
        <v>11</v>
      </c>
      <c r="B731" s="300"/>
      <c r="C731" s="301"/>
      <c r="D731" s="302"/>
      <c r="E731" s="302"/>
      <c r="F731" s="303"/>
      <c r="K731" s="38">
        <v>22</v>
      </c>
      <c r="L731" s="304"/>
      <c r="M731" s="301"/>
      <c r="N731" s="302"/>
      <c r="O731" s="302"/>
      <c r="P731" s="303"/>
      <c r="R731" s="38">
        <v>33</v>
      </c>
      <c r="S731" s="300"/>
      <c r="T731" s="301"/>
      <c r="U731" s="302"/>
      <c r="V731" s="302"/>
      <c r="W731" s="303"/>
      <c r="Y731" s="40"/>
      <c r="Z731" s="41"/>
      <c r="AA731" s="42"/>
      <c r="AB731" s="42"/>
      <c r="AC731" s="47" t="s">
        <v>5</v>
      </c>
      <c r="AD731" s="44">
        <f>SUM(F721:F731)+SUM(P721:P731)+SUM(AD721:AD730)+SUM(W721:W731)</f>
        <v>0</v>
      </c>
    </row>
    <row r="732" spans="1:30" x14ac:dyDescent="0.2">
      <c r="E732" s="48"/>
      <c r="O732" s="48"/>
      <c r="R732" s="29"/>
      <c r="V732" s="48"/>
      <c r="AC732" s="48"/>
    </row>
    <row r="733" spans="1:30" x14ac:dyDescent="0.2">
      <c r="E733" s="48"/>
      <c r="O733" s="48"/>
      <c r="R733" s="29"/>
      <c r="V733" s="48"/>
      <c r="AC733" s="48"/>
    </row>
    <row r="734" spans="1:30" x14ac:dyDescent="0.2">
      <c r="E734" s="48"/>
      <c r="O734" s="48"/>
      <c r="R734" s="29"/>
      <c r="V734" s="48"/>
      <c r="AC734" s="48"/>
    </row>
    <row r="735" spans="1:30" x14ac:dyDescent="0.2">
      <c r="E735" s="48"/>
      <c r="O735" s="48"/>
      <c r="R735" s="29"/>
      <c r="V735" s="48"/>
      <c r="AC735" s="48"/>
    </row>
    <row r="736" spans="1:30" x14ac:dyDescent="0.2">
      <c r="E736" s="48"/>
      <c r="O736" s="48"/>
      <c r="R736" s="29"/>
      <c r="V736" s="48"/>
      <c r="AC736" s="48"/>
    </row>
    <row r="737" spans="1:30" x14ac:dyDescent="0.2">
      <c r="E737" s="48"/>
      <c r="O737" s="48"/>
      <c r="R737" s="29"/>
      <c r="V737" s="48"/>
      <c r="AC737" s="48"/>
    </row>
    <row r="738" spans="1:30" ht="13.5" thickBot="1" x14ac:dyDescent="0.25">
      <c r="E738" s="48"/>
      <c r="O738" s="48"/>
      <c r="R738" s="29"/>
      <c r="V738" s="48"/>
      <c r="AC738" s="48"/>
    </row>
    <row r="739" spans="1:30" ht="16.5" customHeight="1" x14ac:dyDescent="0.2">
      <c r="A739" s="33">
        <v>34</v>
      </c>
      <c r="B739" s="474" t="str">
        <f>+" אסמכתא " &amp; B36 &amp;"         חזרה לטבלה "</f>
        <v xml:space="preserve"> אסמכתא          חזרה לטבלה </v>
      </c>
      <c r="C739" s="471" t="s">
        <v>40</v>
      </c>
      <c r="D739" s="471" t="s">
        <v>182</v>
      </c>
      <c r="E739" s="471" t="s">
        <v>41</v>
      </c>
      <c r="F739" s="471" t="s">
        <v>21</v>
      </c>
      <c r="K739" s="33">
        <v>34</v>
      </c>
      <c r="L739" s="474" t="str">
        <f>+" אסמכתא " &amp; B36 &amp;"         חזרה לטבלה "</f>
        <v xml:space="preserve"> אסמכתא          חזרה לטבלה </v>
      </c>
      <c r="M739" s="471" t="s">
        <v>40</v>
      </c>
      <c r="N739" s="471" t="s">
        <v>182</v>
      </c>
      <c r="O739" s="471" t="s">
        <v>41</v>
      </c>
      <c r="P739" s="471" t="s">
        <v>21</v>
      </c>
      <c r="R739" s="33">
        <v>34</v>
      </c>
      <c r="S739" s="316"/>
      <c r="T739" s="471" t="s">
        <v>40</v>
      </c>
      <c r="U739" s="471" t="s">
        <v>182</v>
      </c>
      <c r="V739" s="471" t="s">
        <v>41</v>
      </c>
      <c r="W739" s="471" t="s">
        <v>21</v>
      </c>
      <c r="Y739" s="33">
        <v>34</v>
      </c>
      <c r="Z739" s="316"/>
      <c r="AA739" s="471" t="s">
        <v>40</v>
      </c>
      <c r="AB739" s="471" t="s">
        <v>182</v>
      </c>
      <c r="AC739" s="471" t="s">
        <v>41</v>
      </c>
      <c r="AD739" s="471" t="s">
        <v>21</v>
      </c>
    </row>
    <row r="740" spans="1:30" ht="25.5" customHeight="1" x14ac:dyDescent="0.2">
      <c r="A740" s="35" t="s">
        <v>9</v>
      </c>
      <c r="B740" s="475"/>
      <c r="C740" s="473"/>
      <c r="D740" s="472"/>
      <c r="E740" s="473"/>
      <c r="F740" s="472"/>
      <c r="K740" s="35" t="s">
        <v>27</v>
      </c>
      <c r="L740" s="475"/>
      <c r="M740" s="473"/>
      <c r="N740" s="472"/>
      <c r="O740" s="473"/>
      <c r="P740" s="472"/>
      <c r="R740" s="35" t="s">
        <v>27</v>
      </c>
      <c r="S740" s="317" t="str">
        <f>+" אסמכתא " &amp; B135 &amp;"         חזרה לטבלה "</f>
        <v xml:space="preserve"> אסמכתא          חזרה לטבלה </v>
      </c>
      <c r="T740" s="473"/>
      <c r="U740" s="472"/>
      <c r="V740" s="473"/>
      <c r="W740" s="472"/>
      <c r="Y740" s="35" t="s">
        <v>27</v>
      </c>
      <c r="Z740" s="317" t="str">
        <f>+" אסמכתא " &amp; B135 &amp;"         חזרה לטבלה "</f>
        <v xml:space="preserve"> אסמכתא          חזרה לטבלה </v>
      </c>
      <c r="AA740" s="473"/>
      <c r="AB740" s="472"/>
      <c r="AC740" s="473"/>
      <c r="AD740" s="472"/>
    </row>
    <row r="741" spans="1:30" x14ac:dyDescent="0.2">
      <c r="A741" s="38">
        <v>1</v>
      </c>
      <c r="B741" s="300"/>
      <c r="C741" s="301"/>
      <c r="D741" s="302"/>
      <c r="E741" s="302"/>
      <c r="F741" s="303"/>
      <c r="K741" s="38">
        <v>12</v>
      </c>
      <c r="L741" s="304"/>
      <c r="M741" s="301"/>
      <c r="N741" s="302"/>
      <c r="O741" s="302"/>
      <c r="P741" s="303"/>
      <c r="R741" s="38">
        <v>23</v>
      </c>
      <c r="S741" s="300"/>
      <c r="T741" s="301"/>
      <c r="U741" s="302"/>
      <c r="V741" s="302"/>
      <c r="W741" s="303"/>
      <c r="Y741" s="38">
        <v>34</v>
      </c>
      <c r="Z741" s="304"/>
      <c r="AA741" s="301"/>
      <c r="AB741" s="302"/>
      <c r="AC741" s="302"/>
      <c r="AD741" s="303"/>
    </row>
    <row r="742" spans="1:30" x14ac:dyDescent="0.2">
      <c r="A742" s="38">
        <v>2</v>
      </c>
      <c r="B742" s="300"/>
      <c r="C742" s="301"/>
      <c r="D742" s="302"/>
      <c r="E742" s="302"/>
      <c r="F742" s="303"/>
      <c r="K742" s="38">
        <v>13</v>
      </c>
      <c r="L742" s="304"/>
      <c r="M742" s="301"/>
      <c r="N742" s="302"/>
      <c r="O742" s="302"/>
      <c r="P742" s="303"/>
      <c r="R742" s="38">
        <v>24</v>
      </c>
      <c r="S742" s="300"/>
      <c r="T742" s="301"/>
      <c r="U742" s="302"/>
      <c r="V742" s="302"/>
      <c r="W742" s="303"/>
      <c r="Y742" s="38">
        <v>35</v>
      </c>
      <c r="Z742" s="304"/>
      <c r="AA742" s="301"/>
      <c r="AB742" s="302"/>
      <c r="AC742" s="302"/>
      <c r="AD742" s="303"/>
    </row>
    <row r="743" spans="1:30" x14ac:dyDescent="0.2">
      <c r="A743" s="38">
        <v>3</v>
      </c>
      <c r="B743" s="300"/>
      <c r="C743" s="301"/>
      <c r="D743" s="302"/>
      <c r="E743" s="302"/>
      <c r="F743" s="303"/>
      <c r="K743" s="38">
        <v>14</v>
      </c>
      <c r="L743" s="304"/>
      <c r="M743" s="301"/>
      <c r="N743" s="302"/>
      <c r="O743" s="302"/>
      <c r="P743" s="303"/>
      <c r="R743" s="38">
        <v>25</v>
      </c>
      <c r="S743" s="300"/>
      <c r="T743" s="301"/>
      <c r="U743" s="302"/>
      <c r="V743" s="302"/>
      <c r="W743" s="303"/>
      <c r="Y743" s="38">
        <v>36</v>
      </c>
      <c r="Z743" s="304"/>
      <c r="AA743" s="301"/>
      <c r="AB743" s="302"/>
      <c r="AC743" s="302"/>
      <c r="AD743" s="303"/>
    </row>
    <row r="744" spans="1:30" x14ac:dyDescent="0.2">
      <c r="A744" s="38">
        <v>4</v>
      </c>
      <c r="B744" s="300"/>
      <c r="C744" s="301"/>
      <c r="D744" s="302"/>
      <c r="E744" s="302"/>
      <c r="F744" s="303"/>
      <c r="K744" s="38">
        <v>15</v>
      </c>
      <c r="L744" s="304"/>
      <c r="M744" s="301"/>
      <c r="N744" s="302"/>
      <c r="O744" s="302"/>
      <c r="P744" s="303"/>
      <c r="R744" s="38">
        <v>26</v>
      </c>
      <c r="S744" s="300"/>
      <c r="T744" s="301"/>
      <c r="U744" s="302"/>
      <c r="V744" s="302"/>
      <c r="W744" s="303"/>
      <c r="Y744" s="38">
        <v>37</v>
      </c>
      <c r="Z744" s="304"/>
      <c r="AA744" s="301"/>
      <c r="AB744" s="302"/>
      <c r="AC744" s="302"/>
      <c r="AD744" s="303"/>
    </row>
    <row r="745" spans="1:30" x14ac:dyDescent="0.2">
      <c r="A745" s="38">
        <v>5</v>
      </c>
      <c r="B745" s="300"/>
      <c r="C745" s="301"/>
      <c r="D745" s="302"/>
      <c r="E745" s="302"/>
      <c r="F745" s="303"/>
      <c r="K745" s="38">
        <v>16</v>
      </c>
      <c r="L745" s="304"/>
      <c r="M745" s="301"/>
      <c r="N745" s="302"/>
      <c r="O745" s="302"/>
      <c r="P745" s="303"/>
      <c r="R745" s="38">
        <v>27</v>
      </c>
      <c r="S745" s="300"/>
      <c r="T745" s="301"/>
      <c r="U745" s="302"/>
      <c r="V745" s="302"/>
      <c r="W745" s="303"/>
      <c r="Y745" s="38">
        <v>38</v>
      </c>
      <c r="Z745" s="304"/>
      <c r="AA745" s="301"/>
      <c r="AB745" s="302"/>
      <c r="AC745" s="302"/>
      <c r="AD745" s="303"/>
    </row>
    <row r="746" spans="1:30" x14ac:dyDescent="0.2">
      <c r="A746" s="38">
        <v>6</v>
      </c>
      <c r="B746" s="300"/>
      <c r="C746" s="301"/>
      <c r="D746" s="302"/>
      <c r="E746" s="302"/>
      <c r="F746" s="303"/>
      <c r="K746" s="38">
        <v>17</v>
      </c>
      <c r="L746" s="304"/>
      <c r="M746" s="301"/>
      <c r="N746" s="302"/>
      <c r="O746" s="302"/>
      <c r="P746" s="303"/>
      <c r="R746" s="38">
        <v>28</v>
      </c>
      <c r="S746" s="300"/>
      <c r="T746" s="301"/>
      <c r="U746" s="302"/>
      <c r="V746" s="302"/>
      <c r="W746" s="303"/>
      <c r="Y746" s="38">
        <v>39</v>
      </c>
      <c r="Z746" s="304"/>
      <c r="AA746" s="301"/>
      <c r="AB746" s="302"/>
      <c r="AC746" s="302"/>
      <c r="AD746" s="303"/>
    </row>
    <row r="747" spans="1:30" x14ac:dyDescent="0.2">
      <c r="A747" s="38">
        <v>7</v>
      </c>
      <c r="B747" s="300"/>
      <c r="C747" s="301"/>
      <c r="D747" s="302"/>
      <c r="E747" s="302"/>
      <c r="F747" s="303"/>
      <c r="K747" s="38">
        <v>18</v>
      </c>
      <c r="L747" s="304"/>
      <c r="M747" s="301"/>
      <c r="N747" s="302"/>
      <c r="O747" s="302"/>
      <c r="P747" s="303"/>
      <c r="R747" s="38">
        <v>29</v>
      </c>
      <c r="S747" s="300"/>
      <c r="T747" s="301"/>
      <c r="U747" s="302"/>
      <c r="V747" s="302"/>
      <c r="W747" s="303"/>
      <c r="Y747" s="38">
        <v>40</v>
      </c>
      <c r="Z747" s="304"/>
      <c r="AA747" s="301"/>
      <c r="AB747" s="302"/>
      <c r="AC747" s="302"/>
      <c r="AD747" s="303"/>
    </row>
    <row r="748" spans="1:30" x14ac:dyDescent="0.2">
      <c r="A748" s="38">
        <v>8</v>
      </c>
      <c r="B748" s="300"/>
      <c r="C748" s="301"/>
      <c r="D748" s="302"/>
      <c r="E748" s="302"/>
      <c r="F748" s="303"/>
      <c r="K748" s="38">
        <v>19</v>
      </c>
      <c r="L748" s="304"/>
      <c r="M748" s="301"/>
      <c r="N748" s="302"/>
      <c r="O748" s="302"/>
      <c r="P748" s="303"/>
      <c r="R748" s="38">
        <v>30</v>
      </c>
      <c r="S748" s="300"/>
      <c r="T748" s="301"/>
      <c r="U748" s="302"/>
      <c r="V748" s="302"/>
      <c r="W748" s="303"/>
      <c r="Y748" s="38">
        <v>41</v>
      </c>
      <c r="Z748" s="304"/>
      <c r="AA748" s="301"/>
      <c r="AB748" s="302"/>
      <c r="AC748" s="302"/>
      <c r="AD748" s="303"/>
    </row>
    <row r="749" spans="1:30" x14ac:dyDescent="0.2">
      <c r="A749" s="38">
        <v>9</v>
      </c>
      <c r="B749" s="300"/>
      <c r="C749" s="301"/>
      <c r="D749" s="302"/>
      <c r="E749" s="302"/>
      <c r="F749" s="303"/>
      <c r="K749" s="38">
        <v>20</v>
      </c>
      <c r="L749" s="304"/>
      <c r="M749" s="301"/>
      <c r="N749" s="302"/>
      <c r="O749" s="302"/>
      <c r="P749" s="303"/>
      <c r="R749" s="38">
        <v>31</v>
      </c>
      <c r="S749" s="300"/>
      <c r="T749" s="301"/>
      <c r="U749" s="302"/>
      <c r="V749" s="302"/>
      <c r="W749" s="303"/>
      <c r="Y749" s="38">
        <v>42</v>
      </c>
      <c r="Z749" s="304"/>
      <c r="AA749" s="301"/>
      <c r="AB749" s="302"/>
      <c r="AC749" s="302"/>
      <c r="AD749" s="303"/>
    </row>
    <row r="750" spans="1:30" x14ac:dyDescent="0.2">
      <c r="A750" s="38">
        <v>10</v>
      </c>
      <c r="B750" s="300"/>
      <c r="C750" s="301"/>
      <c r="D750" s="302"/>
      <c r="E750" s="302"/>
      <c r="F750" s="303"/>
      <c r="K750" s="38">
        <v>21</v>
      </c>
      <c r="L750" s="304"/>
      <c r="M750" s="301"/>
      <c r="N750" s="302"/>
      <c r="O750" s="302"/>
      <c r="P750" s="303"/>
      <c r="R750" s="38">
        <v>32</v>
      </c>
      <c r="S750" s="300"/>
      <c r="T750" s="301"/>
      <c r="U750" s="302"/>
      <c r="V750" s="302"/>
      <c r="W750" s="303"/>
      <c r="Y750" s="38">
        <v>43</v>
      </c>
      <c r="Z750" s="304"/>
      <c r="AA750" s="301"/>
      <c r="AB750" s="302"/>
      <c r="AC750" s="302"/>
      <c r="AD750" s="303"/>
    </row>
    <row r="751" spans="1:30" ht="13.5" thickBot="1" x14ac:dyDescent="0.25">
      <c r="A751" s="46">
        <v>11</v>
      </c>
      <c r="B751" s="300"/>
      <c r="C751" s="301"/>
      <c r="D751" s="302"/>
      <c r="E751" s="302"/>
      <c r="F751" s="303"/>
      <c r="K751" s="38">
        <v>22</v>
      </c>
      <c r="L751" s="304"/>
      <c r="M751" s="301"/>
      <c r="N751" s="302"/>
      <c r="O751" s="302"/>
      <c r="P751" s="303"/>
      <c r="R751" s="38">
        <v>33</v>
      </c>
      <c r="S751" s="300"/>
      <c r="T751" s="301"/>
      <c r="U751" s="302"/>
      <c r="V751" s="302"/>
      <c r="W751" s="303"/>
      <c r="Y751" s="40"/>
      <c r="Z751" s="41"/>
      <c r="AA751" s="42"/>
      <c r="AB751" s="42"/>
      <c r="AC751" s="47" t="s">
        <v>5</v>
      </c>
      <c r="AD751" s="44">
        <f>SUM(F741:F751)+SUM(P741:P751)+SUM(AD741:AD750)+SUM(W741:W751)</f>
        <v>0</v>
      </c>
    </row>
    <row r="752" spans="1:30" x14ac:dyDescent="0.2">
      <c r="E752" s="48"/>
      <c r="O752" s="48"/>
      <c r="R752" s="29"/>
      <c r="V752" s="48"/>
      <c r="AC752" s="48"/>
    </row>
    <row r="753" spans="1:30" x14ac:dyDescent="0.2">
      <c r="E753" s="48"/>
      <c r="O753" s="48"/>
      <c r="R753" s="29"/>
      <c r="V753" s="48"/>
      <c r="AC753" s="48"/>
    </row>
    <row r="754" spans="1:30" x14ac:dyDescent="0.2">
      <c r="E754" s="48"/>
      <c r="O754" s="48"/>
      <c r="R754" s="29"/>
      <c r="V754" s="48"/>
      <c r="AC754" s="48"/>
    </row>
    <row r="755" spans="1:30" x14ac:dyDescent="0.2">
      <c r="E755" s="48"/>
      <c r="O755" s="48"/>
      <c r="R755" s="29"/>
      <c r="V755" s="48"/>
      <c r="AC755" s="48"/>
    </row>
    <row r="756" spans="1:30" x14ac:dyDescent="0.2">
      <c r="E756" s="48"/>
      <c r="O756" s="48"/>
      <c r="R756" s="29"/>
      <c r="V756" s="48"/>
      <c r="AC756" s="48"/>
    </row>
    <row r="757" spans="1:30" x14ac:dyDescent="0.2">
      <c r="E757" s="48"/>
      <c r="O757" s="48"/>
      <c r="R757" s="29"/>
      <c r="V757" s="48"/>
      <c r="AC757" s="48"/>
    </row>
    <row r="758" spans="1:30" ht="13.5" thickBot="1" x14ac:dyDescent="0.25">
      <c r="E758" s="48"/>
      <c r="O758" s="48"/>
      <c r="R758" s="29"/>
      <c r="V758" s="48"/>
      <c r="AC758" s="48"/>
    </row>
    <row r="759" spans="1:30" ht="16.5" customHeight="1" x14ac:dyDescent="0.2">
      <c r="A759" s="33">
        <v>35</v>
      </c>
      <c r="B759" s="474" t="str">
        <f>+" אסמכתא " &amp; B37 &amp;"         חזרה לטבלה "</f>
        <v xml:space="preserve"> אסמכתא          חזרה לטבלה </v>
      </c>
      <c r="C759" s="471" t="s">
        <v>40</v>
      </c>
      <c r="D759" s="471" t="s">
        <v>182</v>
      </c>
      <c r="E759" s="471" t="s">
        <v>41</v>
      </c>
      <c r="F759" s="471" t="s">
        <v>21</v>
      </c>
      <c r="K759" s="33">
        <v>35</v>
      </c>
      <c r="L759" s="474" t="str">
        <f>+" אסמכתא " &amp; B37 &amp;"         חזרה לטבלה "</f>
        <v xml:space="preserve"> אסמכתא          חזרה לטבלה </v>
      </c>
      <c r="M759" s="471" t="s">
        <v>40</v>
      </c>
      <c r="N759" s="471" t="s">
        <v>182</v>
      </c>
      <c r="O759" s="471" t="s">
        <v>41</v>
      </c>
      <c r="P759" s="471" t="s">
        <v>21</v>
      </c>
      <c r="R759" s="33">
        <v>35</v>
      </c>
      <c r="S759" s="316"/>
      <c r="T759" s="471" t="s">
        <v>40</v>
      </c>
      <c r="U759" s="471" t="s">
        <v>182</v>
      </c>
      <c r="V759" s="471" t="s">
        <v>41</v>
      </c>
      <c r="W759" s="471" t="s">
        <v>21</v>
      </c>
      <c r="Y759" s="33">
        <v>35</v>
      </c>
      <c r="Z759" s="316"/>
      <c r="AA759" s="471" t="s">
        <v>40</v>
      </c>
      <c r="AB759" s="471" t="s">
        <v>182</v>
      </c>
      <c r="AC759" s="471" t="s">
        <v>41</v>
      </c>
      <c r="AD759" s="471" t="s">
        <v>21</v>
      </c>
    </row>
    <row r="760" spans="1:30" ht="25.5" customHeight="1" x14ac:dyDescent="0.2">
      <c r="A760" s="35" t="s">
        <v>9</v>
      </c>
      <c r="B760" s="475"/>
      <c r="C760" s="473"/>
      <c r="D760" s="472"/>
      <c r="E760" s="473"/>
      <c r="F760" s="472"/>
      <c r="K760" s="35" t="s">
        <v>27</v>
      </c>
      <c r="L760" s="475"/>
      <c r="M760" s="473"/>
      <c r="N760" s="472"/>
      <c r="O760" s="473"/>
      <c r="P760" s="472"/>
      <c r="R760" s="35" t="s">
        <v>27</v>
      </c>
      <c r="S760" s="317" t="str">
        <f>+" אסמכתא " &amp; B136 &amp;"         חזרה לטבלה "</f>
        <v xml:space="preserve"> אסמכתא          חזרה לטבלה </v>
      </c>
      <c r="T760" s="473"/>
      <c r="U760" s="472"/>
      <c r="V760" s="473"/>
      <c r="W760" s="472"/>
      <c r="Y760" s="35" t="s">
        <v>27</v>
      </c>
      <c r="Z760" s="317" t="str">
        <f>+" אסמכתא " &amp; B136 &amp;"         חזרה לטבלה "</f>
        <v xml:space="preserve"> אסמכתא          חזרה לטבלה </v>
      </c>
      <c r="AA760" s="473"/>
      <c r="AB760" s="472"/>
      <c r="AC760" s="473"/>
      <c r="AD760" s="472"/>
    </row>
    <row r="761" spans="1:30" x14ac:dyDescent="0.2">
      <c r="A761" s="38">
        <v>1</v>
      </c>
      <c r="B761" s="300"/>
      <c r="C761" s="301"/>
      <c r="D761" s="302"/>
      <c r="E761" s="302"/>
      <c r="F761" s="303"/>
      <c r="K761" s="38">
        <v>12</v>
      </c>
      <c r="L761" s="304"/>
      <c r="M761" s="301"/>
      <c r="N761" s="302"/>
      <c r="O761" s="302"/>
      <c r="P761" s="303"/>
      <c r="R761" s="38">
        <v>23</v>
      </c>
      <c r="S761" s="300"/>
      <c r="T761" s="301"/>
      <c r="U761" s="302"/>
      <c r="V761" s="302"/>
      <c r="W761" s="303"/>
      <c r="Y761" s="38">
        <v>34</v>
      </c>
      <c r="Z761" s="304"/>
      <c r="AA761" s="301"/>
      <c r="AB761" s="302"/>
      <c r="AC761" s="302"/>
      <c r="AD761" s="303"/>
    </row>
    <row r="762" spans="1:30" x14ac:dyDescent="0.2">
      <c r="A762" s="38">
        <v>2</v>
      </c>
      <c r="B762" s="300"/>
      <c r="C762" s="301"/>
      <c r="D762" s="302"/>
      <c r="E762" s="302"/>
      <c r="F762" s="303"/>
      <c r="K762" s="38">
        <v>13</v>
      </c>
      <c r="L762" s="304"/>
      <c r="M762" s="301"/>
      <c r="N762" s="302"/>
      <c r="O762" s="302"/>
      <c r="P762" s="303"/>
      <c r="R762" s="38">
        <v>24</v>
      </c>
      <c r="S762" s="300"/>
      <c r="T762" s="301"/>
      <c r="U762" s="302"/>
      <c r="V762" s="302"/>
      <c r="W762" s="303"/>
      <c r="Y762" s="38">
        <v>35</v>
      </c>
      <c r="Z762" s="304"/>
      <c r="AA762" s="301"/>
      <c r="AB762" s="302"/>
      <c r="AC762" s="302"/>
      <c r="AD762" s="303"/>
    </row>
    <row r="763" spans="1:30" x14ac:dyDescent="0.2">
      <c r="A763" s="38">
        <v>3</v>
      </c>
      <c r="B763" s="300"/>
      <c r="C763" s="301"/>
      <c r="D763" s="302"/>
      <c r="E763" s="302"/>
      <c r="F763" s="303"/>
      <c r="K763" s="38">
        <v>14</v>
      </c>
      <c r="L763" s="304"/>
      <c r="M763" s="301"/>
      <c r="N763" s="302"/>
      <c r="O763" s="302"/>
      <c r="P763" s="303"/>
      <c r="R763" s="38">
        <v>25</v>
      </c>
      <c r="S763" s="300"/>
      <c r="T763" s="301"/>
      <c r="U763" s="302"/>
      <c r="V763" s="302"/>
      <c r="W763" s="303"/>
      <c r="Y763" s="38">
        <v>36</v>
      </c>
      <c r="Z763" s="304"/>
      <c r="AA763" s="301"/>
      <c r="AB763" s="302"/>
      <c r="AC763" s="302"/>
      <c r="AD763" s="303"/>
    </row>
    <row r="764" spans="1:30" x14ac:dyDescent="0.2">
      <c r="A764" s="38">
        <v>4</v>
      </c>
      <c r="B764" s="300"/>
      <c r="C764" s="301"/>
      <c r="D764" s="302"/>
      <c r="E764" s="302"/>
      <c r="F764" s="303"/>
      <c r="K764" s="38">
        <v>15</v>
      </c>
      <c r="L764" s="304"/>
      <c r="M764" s="301"/>
      <c r="N764" s="302"/>
      <c r="O764" s="302"/>
      <c r="P764" s="303"/>
      <c r="R764" s="38">
        <v>26</v>
      </c>
      <c r="S764" s="300"/>
      <c r="T764" s="301"/>
      <c r="U764" s="302"/>
      <c r="V764" s="302"/>
      <c r="W764" s="303"/>
      <c r="Y764" s="38">
        <v>37</v>
      </c>
      <c r="Z764" s="304"/>
      <c r="AA764" s="301"/>
      <c r="AB764" s="302"/>
      <c r="AC764" s="302"/>
      <c r="AD764" s="303"/>
    </row>
    <row r="765" spans="1:30" x14ac:dyDescent="0.2">
      <c r="A765" s="38">
        <v>5</v>
      </c>
      <c r="B765" s="300"/>
      <c r="C765" s="301"/>
      <c r="D765" s="302"/>
      <c r="E765" s="302"/>
      <c r="F765" s="303"/>
      <c r="K765" s="38">
        <v>16</v>
      </c>
      <c r="L765" s="304"/>
      <c r="M765" s="301"/>
      <c r="N765" s="302"/>
      <c r="O765" s="302"/>
      <c r="P765" s="303"/>
      <c r="R765" s="38">
        <v>27</v>
      </c>
      <c r="S765" s="300"/>
      <c r="T765" s="301"/>
      <c r="U765" s="302"/>
      <c r="V765" s="302"/>
      <c r="W765" s="303"/>
      <c r="Y765" s="38">
        <v>38</v>
      </c>
      <c r="Z765" s="304"/>
      <c r="AA765" s="301"/>
      <c r="AB765" s="302"/>
      <c r="AC765" s="302"/>
      <c r="AD765" s="303"/>
    </row>
    <row r="766" spans="1:30" x14ac:dyDescent="0.2">
      <c r="A766" s="38">
        <v>6</v>
      </c>
      <c r="B766" s="300"/>
      <c r="C766" s="301"/>
      <c r="D766" s="302"/>
      <c r="E766" s="302"/>
      <c r="F766" s="303"/>
      <c r="K766" s="38">
        <v>17</v>
      </c>
      <c r="L766" s="304"/>
      <c r="M766" s="301"/>
      <c r="N766" s="302"/>
      <c r="O766" s="302"/>
      <c r="P766" s="303"/>
      <c r="R766" s="38">
        <v>28</v>
      </c>
      <c r="S766" s="300"/>
      <c r="T766" s="301"/>
      <c r="U766" s="302"/>
      <c r="V766" s="302"/>
      <c r="W766" s="303"/>
      <c r="Y766" s="38">
        <v>39</v>
      </c>
      <c r="Z766" s="304"/>
      <c r="AA766" s="301"/>
      <c r="AB766" s="302"/>
      <c r="AC766" s="302"/>
      <c r="AD766" s="303"/>
    </row>
    <row r="767" spans="1:30" x14ac:dyDescent="0.2">
      <c r="A767" s="38">
        <v>7</v>
      </c>
      <c r="B767" s="300"/>
      <c r="C767" s="301"/>
      <c r="D767" s="302"/>
      <c r="E767" s="302"/>
      <c r="F767" s="303"/>
      <c r="K767" s="38">
        <v>18</v>
      </c>
      <c r="L767" s="304"/>
      <c r="M767" s="301"/>
      <c r="N767" s="302"/>
      <c r="O767" s="302"/>
      <c r="P767" s="303"/>
      <c r="R767" s="38">
        <v>29</v>
      </c>
      <c r="S767" s="300"/>
      <c r="T767" s="301"/>
      <c r="U767" s="302"/>
      <c r="V767" s="302"/>
      <c r="W767" s="303"/>
      <c r="Y767" s="38">
        <v>40</v>
      </c>
      <c r="Z767" s="304"/>
      <c r="AA767" s="301"/>
      <c r="AB767" s="302"/>
      <c r="AC767" s="302"/>
      <c r="AD767" s="303"/>
    </row>
    <row r="768" spans="1:30" x14ac:dyDescent="0.2">
      <c r="A768" s="38">
        <v>8</v>
      </c>
      <c r="B768" s="300"/>
      <c r="C768" s="301"/>
      <c r="D768" s="302"/>
      <c r="E768" s="302"/>
      <c r="F768" s="303"/>
      <c r="K768" s="38">
        <v>19</v>
      </c>
      <c r="L768" s="304"/>
      <c r="M768" s="301"/>
      <c r="N768" s="302"/>
      <c r="O768" s="302"/>
      <c r="P768" s="303"/>
      <c r="R768" s="38">
        <v>30</v>
      </c>
      <c r="S768" s="300"/>
      <c r="T768" s="301"/>
      <c r="U768" s="302"/>
      <c r="V768" s="302"/>
      <c r="W768" s="303"/>
      <c r="Y768" s="38">
        <v>41</v>
      </c>
      <c r="Z768" s="304"/>
      <c r="AA768" s="301"/>
      <c r="AB768" s="302"/>
      <c r="AC768" s="302"/>
      <c r="AD768" s="303"/>
    </row>
    <row r="769" spans="1:30" x14ac:dyDescent="0.2">
      <c r="A769" s="38">
        <v>9</v>
      </c>
      <c r="B769" s="300"/>
      <c r="C769" s="301"/>
      <c r="D769" s="302"/>
      <c r="E769" s="302"/>
      <c r="F769" s="303"/>
      <c r="K769" s="38">
        <v>20</v>
      </c>
      <c r="L769" s="304"/>
      <c r="M769" s="301"/>
      <c r="N769" s="302"/>
      <c r="O769" s="302"/>
      <c r="P769" s="303"/>
      <c r="R769" s="38">
        <v>31</v>
      </c>
      <c r="S769" s="300"/>
      <c r="T769" s="301"/>
      <c r="U769" s="302"/>
      <c r="V769" s="302"/>
      <c r="W769" s="303"/>
      <c r="Y769" s="38">
        <v>42</v>
      </c>
      <c r="Z769" s="304"/>
      <c r="AA769" s="301"/>
      <c r="AB769" s="302"/>
      <c r="AC769" s="302"/>
      <c r="AD769" s="303"/>
    </row>
    <row r="770" spans="1:30" x14ac:dyDescent="0.2">
      <c r="A770" s="38">
        <v>10</v>
      </c>
      <c r="B770" s="300"/>
      <c r="C770" s="301"/>
      <c r="D770" s="302"/>
      <c r="E770" s="302"/>
      <c r="F770" s="303"/>
      <c r="K770" s="38">
        <v>21</v>
      </c>
      <c r="L770" s="304"/>
      <c r="M770" s="301"/>
      <c r="N770" s="302"/>
      <c r="O770" s="302"/>
      <c r="P770" s="303"/>
      <c r="R770" s="38">
        <v>32</v>
      </c>
      <c r="S770" s="300"/>
      <c r="T770" s="301"/>
      <c r="U770" s="302"/>
      <c r="V770" s="302"/>
      <c r="W770" s="303"/>
      <c r="Y770" s="38">
        <v>43</v>
      </c>
      <c r="Z770" s="304"/>
      <c r="AA770" s="301"/>
      <c r="AB770" s="302"/>
      <c r="AC770" s="302"/>
      <c r="AD770" s="303"/>
    </row>
    <row r="771" spans="1:30" ht="13.5" thickBot="1" x14ac:dyDescent="0.25">
      <c r="A771" s="46">
        <v>11</v>
      </c>
      <c r="B771" s="300"/>
      <c r="C771" s="301"/>
      <c r="D771" s="302"/>
      <c r="E771" s="302"/>
      <c r="F771" s="303"/>
      <c r="K771" s="38">
        <v>22</v>
      </c>
      <c r="L771" s="304"/>
      <c r="M771" s="301"/>
      <c r="N771" s="302"/>
      <c r="O771" s="302"/>
      <c r="P771" s="303"/>
      <c r="R771" s="38">
        <v>33</v>
      </c>
      <c r="S771" s="300"/>
      <c r="T771" s="301"/>
      <c r="U771" s="302"/>
      <c r="V771" s="302"/>
      <c r="W771" s="303"/>
      <c r="Y771" s="40"/>
      <c r="Z771" s="41"/>
      <c r="AA771" s="42"/>
      <c r="AB771" s="42"/>
      <c r="AC771" s="47" t="s">
        <v>5</v>
      </c>
      <c r="AD771" s="44">
        <f>SUM(F761:F771)+SUM(P761:P771)+SUM(AD761:AD770)+SUM(W761:W771)</f>
        <v>0</v>
      </c>
    </row>
    <row r="778" spans="1:30" ht="13.5" thickBot="1" x14ac:dyDescent="0.25"/>
    <row r="779" spans="1:30" ht="16.5" customHeight="1" x14ac:dyDescent="0.2">
      <c r="A779" s="33">
        <v>36</v>
      </c>
      <c r="B779" s="474" t="str">
        <f>+" אסמכתא " &amp; B38 &amp;"         חזרה לטבלה "</f>
        <v xml:space="preserve"> אסמכתא          חזרה לטבלה </v>
      </c>
      <c r="C779" s="471" t="s">
        <v>40</v>
      </c>
      <c r="D779" s="471" t="s">
        <v>182</v>
      </c>
      <c r="E779" s="471" t="s">
        <v>41</v>
      </c>
      <c r="F779" s="471" t="s">
        <v>21</v>
      </c>
      <c r="K779" s="33">
        <v>36</v>
      </c>
      <c r="L779" s="474" t="str">
        <f>+" אסמכתא " &amp; B38 &amp;"         חזרה לטבלה "</f>
        <v xml:space="preserve"> אסמכתא          חזרה לטבלה </v>
      </c>
      <c r="M779" s="471" t="s">
        <v>40</v>
      </c>
      <c r="N779" s="471" t="s">
        <v>182</v>
      </c>
      <c r="O779" s="471" t="s">
        <v>41</v>
      </c>
      <c r="P779" s="471" t="s">
        <v>21</v>
      </c>
      <c r="R779" s="33">
        <v>36</v>
      </c>
      <c r="S779" s="316"/>
      <c r="T779" s="471" t="s">
        <v>40</v>
      </c>
      <c r="U779" s="471" t="s">
        <v>182</v>
      </c>
      <c r="V779" s="471" t="s">
        <v>41</v>
      </c>
      <c r="W779" s="471" t="s">
        <v>21</v>
      </c>
      <c r="Y779" s="33">
        <v>36</v>
      </c>
      <c r="Z779" s="316"/>
      <c r="AA779" s="471" t="s">
        <v>40</v>
      </c>
      <c r="AB779" s="471" t="s">
        <v>182</v>
      </c>
      <c r="AC779" s="471" t="s">
        <v>41</v>
      </c>
      <c r="AD779" s="471" t="s">
        <v>21</v>
      </c>
    </row>
    <row r="780" spans="1:30" ht="25.5" customHeight="1" x14ac:dyDescent="0.2">
      <c r="A780" s="35" t="s">
        <v>9</v>
      </c>
      <c r="B780" s="475"/>
      <c r="C780" s="473"/>
      <c r="D780" s="472"/>
      <c r="E780" s="473"/>
      <c r="F780" s="472"/>
      <c r="K780" s="35" t="s">
        <v>27</v>
      </c>
      <c r="L780" s="475"/>
      <c r="M780" s="473"/>
      <c r="N780" s="472"/>
      <c r="O780" s="473"/>
      <c r="P780" s="472"/>
      <c r="R780" s="35" t="s">
        <v>27</v>
      </c>
      <c r="S780" s="317" t="str">
        <f>+" אסמכתא " &amp; B156 &amp;"         חזרה לטבלה "</f>
        <v xml:space="preserve"> אסמכתא          חזרה לטבלה </v>
      </c>
      <c r="T780" s="473"/>
      <c r="U780" s="472"/>
      <c r="V780" s="473"/>
      <c r="W780" s="472"/>
      <c r="Y780" s="35" t="s">
        <v>27</v>
      </c>
      <c r="Z780" s="317" t="str">
        <f>+" אסמכתא " &amp; B156 &amp;"         חזרה לטבלה "</f>
        <v xml:space="preserve"> אסמכתא          חזרה לטבלה </v>
      </c>
      <c r="AA780" s="473"/>
      <c r="AB780" s="472"/>
      <c r="AC780" s="473"/>
      <c r="AD780" s="472"/>
    </row>
    <row r="781" spans="1:30" x14ac:dyDescent="0.2">
      <c r="A781" s="38">
        <v>1</v>
      </c>
      <c r="B781" s="300"/>
      <c r="C781" s="301"/>
      <c r="D781" s="302"/>
      <c r="E781" s="302"/>
      <c r="F781" s="303"/>
      <c r="K781" s="38">
        <v>12</v>
      </c>
      <c r="L781" s="304"/>
      <c r="M781" s="301"/>
      <c r="N781" s="302"/>
      <c r="O781" s="302"/>
      <c r="P781" s="303"/>
      <c r="R781" s="38">
        <v>23</v>
      </c>
      <c r="S781" s="300"/>
      <c r="T781" s="301"/>
      <c r="U781" s="302"/>
      <c r="V781" s="302"/>
      <c r="W781" s="303"/>
      <c r="Y781" s="38">
        <v>34</v>
      </c>
      <c r="Z781" s="304"/>
      <c r="AA781" s="301"/>
      <c r="AB781" s="302"/>
      <c r="AC781" s="302"/>
      <c r="AD781" s="303"/>
    </row>
    <row r="782" spans="1:30" x14ac:dyDescent="0.2">
      <c r="A782" s="38">
        <v>2</v>
      </c>
      <c r="B782" s="300"/>
      <c r="C782" s="301"/>
      <c r="D782" s="302"/>
      <c r="E782" s="302"/>
      <c r="F782" s="303"/>
      <c r="K782" s="38">
        <v>13</v>
      </c>
      <c r="L782" s="304"/>
      <c r="M782" s="301"/>
      <c r="N782" s="302"/>
      <c r="O782" s="302"/>
      <c r="P782" s="303"/>
      <c r="R782" s="38">
        <v>24</v>
      </c>
      <c r="S782" s="300"/>
      <c r="T782" s="301"/>
      <c r="U782" s="302"/>
      <c r="V782" s="302"/>
      <c r="W782" s="303"/>
      <c r="Y782" s="38">
        <v>35</v>
      </c>
      <c r="Z782" s="304"/>
      <c r="AA782" s="301"/>
      <c r="AB782" s="302"/>
      <c r="AC782" s="302"/>
      <c r="AD782" s="303"/>
    </row>
    <row r="783" spans="1:30" x14ac:dyDescent="0.2">
      <c r="A783" s="38">
        <v>3</v>
      </c>
      <c r="B783" s="300"/>
      <c r="C783" s="301"/>
      <c r="D783" s="302"/>
      <c r="E783" s="302"/>
      <c r="F783" s="303"/>
      <c r="K783" s="38">
        <v>14</v>
      </c>
      <c r="L783" s="304"/>
      <c r="M783" s="301"/>
      <c r="N783" s="302"/>
      <c r="O783" s="302"/>
      <c r="P783" s="303"/>
      <c r="R783" s="38">
        <v>25</v>
      </c>
      <c r="S783" s="300"/>
      <c r="T783" s="301"/>
      <c r="U783" s="302"/>
      <c r="V783" s="302"/>
      <c r="W783" s="303"/>
      <c r="Y783" s="38">
        <v>36</v>
      </c>
      <c r="Z783" s="304"/>
      <c r="AA783" s="301"/>
      <c r="AB783" s="302"/>
      <c r="AC783" s="302"/>
      <c r="AD783" s="303"/>
    </row>
    <row r="784" spans="1:30" x14ac:dyDescent="0.2">
      <c r="A784" s="38">
        <v>4</v>
      </c>
      <c r="B784" s="300"/>
      <c r="C784" s="301"/>
      <c r="D784" s="302"/>
      <c r="E784" s="302"/>
      <c r="F784" s="303"/>
      <c r="K784" s="38">
        <v>15</v>
      </c>
      <c r="L784" s="304"/>
      <c r="M784" s="301"/>
      <c r="N784" s="302"/>
      <c r="O784" s="302"/>
      <c r="P784" s="303"/>
      <c r="R784" s="38">
        <v>26</v>
      </c>
      <c r="S784" s="300"/>
      <c r="T784" s="301"/>
      <c r="U784" s="302"/>
      <c r="V784" s="302"/>
      <c r="W784" s="303"/>
      <c r="Y784" s="38">
        <v>37</v>
      </c>
      <c r="Z784" s="304"/>
      <c r="AA784" s="301"/>
      <c r="AB784" s="302"/>
      <c r="AC784" s="302"/>
      <c r="AD784" s="303"/>
    </row>
    <row r="785" spans="1:30" x14ac:dyDescent="0.2">
      <c r="A785" s="38">
        <v>5</v>
      </c>
      <c r="B785" s="300"/>
      <c r="C785" s="301"/>
      <c r="D785" s="302"/>
      <c r="E785" s="302"/>
      <c r="F785" s="303"/>
      <c r="K785" s="38">
        <v>16</v>
      </c>
      <c r="L785" s="304"/>
      <c r="M785" s="301"/>
      <c r="N785" s="302"/>
      <c r="O785" s="302"/>
      <c r="P785" s="303"/>
      <c r="R785" s="38">
        <v>27</v>
      </c>
      <c r="S785" s="300"/>
      <c r="T785" s="301"/>
      <c r="U785" s="302"/>
      <c r="V785" s="302"/>
      <c r="W785" s="303"/>
      <c r="Y785" s="38">
        <v>38</v>
      </c>
      <c r="Z785" s="304"/>
      <c r="AA785" s="301"/>
      <c r="AB785" s="302"/>
      <c r="AC785" s="302"/>
      <c r="AD785" s="303"/>
    </row>
    <row r="786" spans="1:30" x14ac:dyDescent="0.2">
      <c r="A786" s="38">
        <v>6</v>
      </c>
      <c r="B786" s="300"/>
      <c r="C786" s="301"/>
      <c r="D786" s="302"/>
      <c r="E786" s="302"/>
      <c r="F786" s="303"/>
      <c r="K786" s="38">
        <v>17</v>
      </c>
      <c r="L786" s="304"/>
      <c r="M786" s="301"/>
      <c r="N786" s="302"/>
      <c r="O786" s="302"/>
      <c r="P786" s="303"/>
      <c r="R786" s="38">
        <v>28</v>
      </c>
      <c r="S786" s="300"/>
      <c r="T786" s="301"/>
      <c r="U786" s="302"/>
      <c r="V786" s="302"/>
      <c r="W786" s="303"/>
      <c r="Y786" s="38">
        <v>39</v>
      </c>
      <c r="Z786" s="304"/>
      <c r="AA786" s="301"/>
      <c r="AB786" s="302"/>
      <c r="AC786" s="302"/>
      <c r="AD786" s="303"/>
    </row>
    <row r="787" spans="1:30" x14ac:dyDescent="0.2">
      <c r="A787" s="38">
        <v>7</v>
      </c>
      <c r="B787" s="300"/>
      <c r="C787" s="301"/>
      <c r="D787" s="302"/>
      <c r="E787" s="302"/>
      <c r="F787" s="303"/>
      <c r="K787" s="38">
        <v>18</v>
      </c>
      <c r="L787" s="304"/>
      <c r="M787" s="301"/>
      <c r="N787" s="302"/>
      <c r="O787" s="302"/>
      <c r="P787" s="303"/>
      <c r="R787" s="38">
        <v>29</v>
      </c>
      <c r="S787" s="300"/>
      <c r="T787" s="301"/>
      <c r="U787" s="302"/>
      <c r="V787" s="302"/>
      <c r="W787" s="303"/>
      <c r="Y787" s="38">
        <v>40</v>
      </c>
      <c r="Z787" s="304"/>
      <c r="AA787" s="301"/>
      <c r="AB787" s="302"/>
      <c r="AC787" s="302"/>
      <c r="AD787" s="303"/>
    </row>
    <row r="788" spans="1:30" x14ac:dyDescent="0.2">
      <c r="A788" s="38">
        <v>8</v>
      </c>
      <c r="B788" s="300"/>
      <c r="C788" s="301"/>
      <c r="D788" s="302"/>
      <c r="E788" s="302"/>
      <c r="F788" s="303"/>
      <c r="K788" s="38">
        <v>19</v>
      </c>
      <c r="L788" s="304"/>
      <c r="M788" s="301"/>
      <c r="N788" s="302"/>
      <c r="O788" s="302"/>
      <c r="P788" s="303"/>
      <c r="R788" s="38">
        <v>30</v>
      </c>
      <c r="S788" s="300"/>
      <c r="T788" s="301"/>
      <c r="U788" s="302"/>
      <c r="V788" s="302"/>
      <c r="W788" s="303"/>
      <c r="Y788" s="38">
        <v>41</v>
      </c>
      <c r="Z788" s="304"/>
      <c r="AA788" s="301"/>
      <c r="AB788" s="302"/>
      <c r="AC788" s="302"/>
      <c r="AD788" s="303"/>
    </row>
    <row r="789" spans="1:30" x14ac:dyDescent="0.2">
      <c r="A789" s="38">
        <v>9</v>
      </c>
      <c r="B789" s="300"/>
      <c r="C789" s="301"/>
      <c r="D789" s="302"/>
      <c r="E789" s="302"/>
      <c r="F789" s="303"/>
      <c r="K789" s="38">
        <v>20</v>
      </c>
      <c r="L789" s="304"/>
      <c r="M789" s="301"/>
      <c r="N789" s="302"/>
      <c r="O789" s="302"/>
      <c r="P789" s="303"/>
      <c r="R789" s="38">
        <v>31</v>
      </c>
      <c r="S789" s="300"/>
      <c r="T789" s="301"/>
      <c r="U789" s="302"/>
      <c r="V789" s="302"/>
      <c r="W789" s="303"/>
      <c r="Y789" s="38">
        <v>42</v>
      </c>
      <c r="Z789" s="304"/>
      <c r="AA789" s="301"/>
      <c r="AB789" s="302"/>
      <c r="AC789" s="302"/>
      <c r="AD789" s="303"/>
    </row>
    <row r="790" spans="1:30" x14ac:dyDescent="0.2">
      <c r="A790" s="38">
        <v>10</v>
      </c>
      <c r="B790" s="300"/>
      <c r="C790" s="301"/>
      <c r="D790" s="302"/>
      <c r="E790" s="302"/>
      <c r="F790" s="303"/>
      <c r="K790" s="38">
        <v>21</v>
      </c>
      <c r="L790" s="304"/>
      <c r="M790" s="301"/>
      <c r="N790" s="302"/>
      <c r="O790" s="302"/>
      <c r="P790" s="303"/>
      <c r="R790" s="38">
        <v>32</v>
      </c>
      <c r="S790" s="300"/>
      <c r="T790" s="301"/>
      <c r="U790" s="302"/>
      <c r="V790" s="302"/>
      <c r="W790" s="303"/>
      <c r="Y790" s="38">
        <v>43</v>
      </c>
      <c r="Z790" s="304"/>
      <c r="AA790" s="301"/>
      <c r="AB790" s="302"/>
      <c r="AC790" s="302"/>
      <c r="AD790" s="303"/>
    </row>
    <row r="791" spans="1:30" ht="13.5" thickBot="1" x14ac:dyDescent="0.25">
      <c r="A791" s="46">
        <v>11</v>
      </c>
      <c r="B791" s="300"/>
      <c r="C791" s="301"/>
      <c r="D791" s="302"/>
      <c r="E791" s="302"/>
      <c r="F791" s="303"/>
      <c r="K791" s="38">
        <v>22</v>
      </c>
      <c r="L791" s="304"/>
      <c r="M791" s="301"/>
      <c r="N791" s="302"/>
      <c r="O791" s="302"/>
      <c r="P791" s="303"/>
      <c r="R791" s="38">
        <v>33</v>
      </c>
      <c r="S791" s="300"/>
      <c r="T791" s="301"/>
      <c r="U791" s="302"/>
      <c r="V791" s="302"/>
      <c r="W791" s="303"/>
      <c r="Y791" s="40"/>
      <c r="Z791" s="41"/>
      <c r="AA791" s="42"/>
      <c r="AB791" s="42"/>
      <c r="AC791" s="47" t="s">
        <v>5</v>
      </c>
      <c r="AD791" s="44">
        <f>SUM(F781:F791)+SUM(P781:P791)+SUM(AD781:AD790)+SUM(W781:W791)</f>
        <v>0</v>
      </c>
    </row>
    <row r="798" spans="1:30" ht="13.5" thickBot="1" x14ac:dyDescent="0.25"/>
    <row r="799" spans="1:30" ht="16.5" customHeight="1" x14ac:dyDescent="0.2">
      <c r="A799" s="33">
        <v>37</v>
      </c>
      <c r="B799" s="474" t="str">
        <f>+" אסמכתא " &amp; B39 &amp;"         חזרה לטבלה "</f>
        <v xml:space="preserve"> אסמכתא          חזרה לטבלה </v>
      </c>
      <c r="C799" s="471" t="s">
        <v>40</v>
      </c>
      <c r="D799" s="471" t="s">
        <v>182</v>
      </c>
      <c r="E799" s="471" t="s">
        <v>41</v>
      </c>
      <c r="F799" s="471" t="s">
        <v>21</v>
      </c>
      <c r="K799" s="33">
        <v>37</v>
      </c>
      <c r="L799" s="474" t="str">
        <f>+" אסמכתא " &amp; B39 &amp;"         חזרה לטבלה "</f>
        <v xml:space="preserve"> אסמכתא          חזרה לטבלה </v>
      </c>
      <c r="M799" s="471" t="s">
        <v>40</v>
      </c>
      <c r="N799" s="471" t="s">
        <v>182</v>
      </c>
      <c r="O799" s="471" t="s">
        <v>41</v>
      </c>
      <c r="P799" s="471" t="s">
        <v>21</v>
      </c>
      <c r="R799" s="33">
        <v>37</v>
      </c>
      <c r="S799" s="316"/>
      <c r="T799" s="471" t="s">
        <v>40</v>
      </c>
      <c r="U799" s="471" t="s">
        <v>182</v>
      </c>
      <c r="V799" s="471" t="s">
        <v>41</v>
      </c>
      <c r="W799" s="471" t="s">
        <v>21</v>
      </c>
      <c r="Y799" s="33">
        <v>37</v>
      </c>
      <c r="Z799" s="316"/>
      <c r="AA799" s="471" t="s">
        <v>40</v>
      </c>
      <c r="AB799" s="471" t="s">
        <v>182</v>
      </c>
      <c r="AC799" s="471" t="s">
        <v>41</v>
      </c>
      <c r="AD799" s="471" t="s">
        <v>21</v>
      </c>
    </row>
    <row r="800" spans="1:30" ht="25.5" customHeight="1" x14ac:dyDescent="0.2">
      <c r="A800" s="35" t="s">
        <v>9</v>
      </c>
      <c r="B800" s="475"/>
      <c r="C800" s="473"/>
      <c r="D800" s="472"/>
      <c r="E800" s="473"/>
      <c r="F800" s="472"/>
      <c r="K800" s="35" t="s">
        <v>27</v>
      </c>
      <c r="L800" s="475"/>
      <c r="M800" s="473"/>
      <c r="N800" s="472"/>
      <c r="O800" s="473"/>
      <c r="P800" s="472"/>
      <c r="R800" s="35" t="s">
        <v>27</v>
      </c>
      <c r="S800" s="317" t="str">
        <f>+" אסמכתא " &amp; B176 &amp;"         חזרה לטבלה "</f>
        <v xml:space="preserve"> אסמכתא          חזרה לטבלה </v>
      </c>
      <c r="T800" s="473"/>
      <c r="U800" s="472"/>
      <c r="V800" s="473"/>
      <c r="W800" s="472"/>
      <c r="Y800" s="35" t="s">
        <v>27</v>
      </c>
      <c r="Z800" s="317" t="str">
        <f>+" אסמכתא " &amp; B176 &amp;"         חזרה לטבלה "</f>
        <v xml:space="preserve"> אסמכתא          חזרה לטבלה </v>
      </c>
      <c r="AA800" s="473"/>
      <c r="AB800" s="472"/>
      <c r="AC800" s="473"/>
      <c r="AD800" s="472"/>
    </row>
    <row r="801" spans="1:30" x14ac:dyDescent="0.2">
      <c r="A801" s="38">
        <v>1</v>
      </c>
      <c r="B801" s="300"/>
      <c r="C801" s="301"/>
      <c r="D801" s="302"/>
      <c r="E801" s="302"/>
      <c r="F801" s="303"/>
      <c r="K801" s="38">
        <v>12</v>
      </c>
      <c r="L801" s="304"/>
      <c r="M801" s="301"/>
      <c r="N801" s="302"/>
      <c r="O801" s="302"/>
      <c r="P801" s="303"/>
      <c r="R801" s="38">
        <v>23</v>
      </c>
      <c r="S801" s="300"/>
      <c r="T801" s="301"/>
      <c r="U801" s="302"/>
      <c r="V801" s="302"/>
      <c r="W801" s="303"/>
      <c r="Y801" s="38">
        <v>34</v>
      </c>
      <c r="Z801" s="304"/>
      <c r="AA801" s="301"/>
      <c r="AB801" s="302"/>
      <c r="AC801" s="302"/>
      <c r="AD801" s="303"/>
    </row>
    <row r="802" spans="1:30" x14ac:dyDescent="0.2">
      <c r="A802" s="38">
        <v>2</v>
      </c>
      <c r="B802" s="300"/>
      <c r="C802" s="301"/>
      <c r="D802" s="302"/>
      <c r="E802" s="302"/>
      <c r="F802" s="303"/>
      <c r="K802" s="38">
        <v>13</v>
      </c>
      <c r="L802" s="304"/>
      <c r="M802" s="301"/>
      <c r="N802" s="302"/>
      <c r="O802" s="302"/>
      <c r="P802" s="303"/>
      <c r="R802" s="38">
        <v>24</v>
      </c>
      <c r="S802" s="300"/>
      <c r="T802" s="301"/>
      <c r="U802" s="302"/>
      <c r="V802" s="302"/>
      <c r="W802" s="303"/>
      <c r="Y802" s="38">
        <v>35</v>
      </c>
      <c r="Z802" s="304"/>
      <c r="AA802" s="301"/>
      <c r="AB802" s="302"/>
      <c r="AC802" s="302"/>
      <c r="AD802" s="303"/>
    </row>
    <row r="803" spans="1:30" x14ac:dyDescent="0.2">
      <c r="A803" s="38">
        <v>3</v>
      </c>
      <c r="B803" s="300"/>
      <c r="C803" s="301"/>
      <c r="D803" s="302"/>
      <c r="E803" s="302"/>
      <c r="F803" s="303"/>
      <c r="K803" s="38">
        <v>14</v>
      </c>
      <c r="L803" s="304"/>
      <c r="M803" s="301"/>
      <c r="N803" s="302"/>
      <c r="O803" s="302"/>
      <c r="P803" s="303"/>
      <c r="R803" s="38">
        <v>25</v>
      </c>
      <c r="S803" s="300"/>
      <c r="T803" s="301"/>
      <c r="U803" s="302"/>
      <c r="V803" s="302"/>
      <c r="W803" s="303"/>
      <c r="Y803" s="38">
        <v>36</v>
      </c>
      <c r="Z803" s="304"/>
      <c r="AA803" s="301"/>
      <c r="AB803" s="302"/>
      <c r="AC803" s="302"/>
      <c r="AD803" s="303"/>
    </row>
    <row r="804" spans="1:30" x14ac:dyDescent="0.2">
      <c r="A804" s="38">
        <v>4</v>
      </c>
      <c r="B804" s="300"/>
      <c r="C804" s="301"/>
      <c r="D804" s="302"/>
      <c r="E804" s="302"/>
      <c r="F804" s="303"/>
      <c r="K804" s="38">
        <v>15</v>
      </c>
      <c r="L804" s="304"/>
      <c r="M804" s="301"/>
      <c r="N804" s="302"/>
      <c r="O804" s="302"/>
      <c r="P804" s="303"/>
      <c r="R804" s="38">
        <v>26</v>
      </c>
      <c r="S804" s="300"/>
      <c r="T804" s="301"/>
      <c r="U804" s="302"/>
      <c r="V804" s="302"/>
      <c r="W804" s="303"/>
      <c r="Y804" s="38">
        <v>37</v>
      </c>
      <c r="Z804" s="304"/>
      <c r="AA804" s="301"/>
      <c r="AB804" s="302"/>
      <c r="AC804" s="302"/>
      <c r="AD804" s="303"/>
    </row>
    <row r="805" spans="1:30" x14ac:dyDescent="0.2">
      <c r="A805" s="38">
        <v>5</v>
      </c>
      <c r="B805" s="300"/>
      <c r="C805" s="301"/>
      <c r="D805" s="302"/>
      <c r="E805" s="302"/>
      <c r="F805" s="303"/>
      <c r="K805" s="38">
        <v>16</v>
      </c>
      <c r="L805" s="304"/>
      <c r="M805" s="301"/>
      <c r="N805" s="302"/>
      <c r="O805" s="302"/>
      <c r="P805" s="303"/>
      <c r="R805" s="38">
        <v>27</v>
      </c>
      <c r="S805" s="300"/>
      <c r="T805" s="301"/>
      <c r="U805" s="302"/>
      <c r="V805" s="302"/>
      <c r="W805" s="303"/>
      <c r="Y805" s="38">
        <v>38</v>
      </c>
      <c r="Z805" s="304"/>
      <c r="AA805" s="301"/>
      <c r="AB805" s="302"/>
      <c r="AC805" s="302"/>
      <c r="AD805" s="303"/>
    </row>
    <row r="806" spans="1:30" x14ac:dyDescent="0.2">
      <c r="A806" s="38">
        <v>6</v>
      </c>
      <c r="B806" s="300"/>
      <c r="C806" s="301"/>
      <c r="D806" s="302"/>
      <c r="E806" s="302"/>
      <c r="F806" s="303"/>
      <c r="K806" s="38">
        <v>17</v>
      </c>
      <c r="L806" s="304"/>
      <c r="M806" s="301"/>
      <c r="N806" s="302"/>
      <c r="O806" s="302"/>
      <c r="P806" s="303"/>
      <c r="R806" s="38">
        <v>28</v>
      </c>
      <c r="S806" s="300"/>
      <c r="T806" s="301"/>
      <c r="U806" s="302"/>
      <c r="V806" s="302"/>
      <c r="W806" s="303"/>
      <c r="Y806" s="38">
        <v>39</v>
      </c>
      <c r="Z806" s="304"/>
      <c r="AA806" s="301"/>
      <c r="AB806" s="302"/>
      <c r="AC806" s="302"/>
      <c r="AD806" s="303"/>
    </row>
    <row r="807" spans="1:30" x14ac:dyDescent="0.2">
      <c r="A807" s="38">
        <v>7</v>
      </c>
      <c r="B807" s="300"/>
      <c r="C807" s="301"/>
      <c r="D807" s="302"/>
      <c r="E807" s="302"/>
      <c r="F807" s="303"/>
      <c r="K807" s="38">
        <v>18</v>
      </c>
      <c r="L807" s="304"/>
      <c r="M807" s="301"/>
      <c r="N807" s="302"/>
      <c r="O807" s="302"/>
      <c r="P807" s="303"/>
      <c r="R807" s="38">
        <v>29</v>
      </c>
      <c r="S807" s="300"/>
      <c r="T807" s="301"/>
      <c r="U807" s="302"/>
      <c r="V807" s="302"/>
      <c r="W807" s="303"/>
      <c r="Y807" s="38">
        <v>40</v>
      </c>
      <c r="Z807" s="304"/>
      <c r="AA807" s="301"/>
      <c r="AB807" s="302"/>
      <c r="AC807" s="302"/>
      <c r="AD807" s="303"/>
    </row>
    <row r="808" spans="1:30" x14ac:dyDescent="0.2">
      <c r="A808" s="38">
        <v>8</v>
      </c>
      <c r="B808" s="300"/>
      <c r="C808" s="301"/>
      <c r="D808" s="302"/>
      <c r="E808" s="302"/>
      <c r="F808" s="303"/>
      <c r="K808" s="38">
        <v>19</v>
      </c>
      <c r="L808" s="304"/>
      <c r="M808" s="301"/>
      <c r="N808" s="302"/>
      <c r="O808" s="302"/>
      <c r="P808" s="303"/>
      <c r="R808" s="38">
        <v>30</v>
      </c>
      <c r="S808" s="300"/>
      <c r="T808" s="301"/>
      <c r="U808" s="302"/>
      <c r="V808" s="302"/>
      <c r="W808" s="303"/>
      <c r="Y808" s="38">
        <v>41</v>
      </c>
      <c r="Z808" s="304"/>
      <c r="AA808" s="301"/>
      <c r="AB808" s="302"/>
      <c r="AC808" s="302"/>
      <c r="AD808" s="303"/>
    </row>
    <row r="809" spans="1:30" x14ac:dyDescent="0.2">
      <c r="A809" s="38">
        <v>9</v>
      </c>
      <c r="B809" s="300"/>
      <c r="C809" s="301"/>
      <c r="D809" s="302"/>
      <c r="E809" s="302"/>
      <c r="F809" s="303"/>
      <c r="K809" s="38">
        <v>20</v>
      </c>
      <c r="L809" s="304"/>
      <c r="M809" s="301"/>
      <c r="N809" s="302"/>
      <c r="O809" s="302"/>
      <c r="P809" s="303"/>
      <c r="R809" s="38">
        <v>31</v>
      </c>
      <c r="S809" s="300"/>
      <c r="T809" s="301"/>
      <c r="U809" s="302"/>
      <c r="V809" s="302"/>
      <c r="W809" s="303"/>
      <c r="Y809" s="38">
        <v>42</v>
      </c>
      <c r="Z809" s="304"/>
      <c r="AA809" s="301"/>
      <c r="AB809" s="302"/>
      <c r="AC809" s="302"/>
      <c r="AD809" s="303"/>
    </row>
    <row r="810" spans="1:30" x14ac:dyDescent="0.2">
      <c r="A810" s="38">
        <v>10</v>
      </c>
      <c r="B810" s="300"/>
      <c r="C810" s="301"/>
      <c r="D810" s="302"/>
      <c r="E810" s="302"/>
      <c r="F810" s="303"/>
      <c r="K810" s="38">
        <v>21</v>
      </c>
      <c r="L810" s="304"/>
      <c r="M810" s="301"/>
      <c r="N810" s="302"/>
      <c r="O810" s="302"/>
      <c r="P810" s="303"/>
      <c r="R810" s="38">
        <v>32</v>
      </c>
      <c r="S810" s="300"/>
      <c r="T810" s="301"/>
      <c r="U810" s="302"/>
      <c r="V810" s="302"/>
      <c r="W810" s="303"/>
      <c r="Y810" s="38">
        <v>43</v>
      </c>
      <c r="Z810" s="304"/>
      <c r="AA810" s="301"/>
      <c r="AB810" s="302"/>
      <c r="AC810" s="302"/>
      <c r="AD810" s="303"/>
    </row>
    <row r="811" spans="1:30" ht="13.5" thickBot="1" x14ac:dyDescent="0.25">
      <c r="A811" s="46">
        <v>11</v>
      </c>
      <c r="B811" s="300"/>
      <c r="C811" s="301"/>
      <c r="D811" s="302"/>
      <c r="E811" s="302"/>
      <c r="F811" s="303"/>
      <c r="K811" s="38">
        <v>22</v>
      </c>
      <c r="L811" s="304"/>
      <c r="M811" s="301"/>
      <c r="N811" s="302"/>
      <c r="O811" s="302"/>
      <c r="P811" s="303"/>
      <c r="R811" s="38">
        <v>33</v>
      </c>
      <c r="S811" s="300"/>
      <c r="T811" s="301"/>
      <c r="U811" s="302"/>
      <c r="V811" s="302"/>
      <c r="W811" s="303"/>
      <c r="Y811" s="40"/>
      <c r="Z811" s="41"/>
      <c r="AA811" s="42"/>
      <c r="AB811" s="42"/>
      <c r="AC811" s="47" t="s">
        <v>5</v>
      </c>
      <c r="AD811" s="44">
        <f>SUM(F801:F811)+SUM(P801:P811)+SUM(AD801:AD810)+SUM(W801:W811)</f>
        <v>0</v>
      </c>
    </row>
    <row r="818" spans="1:30" ht="13.5" thickBot="1" x14ac:dyDescent="0.25"/>
    <row r="819" spans="1:30" ht="16.5" customHeight="1" x14ac:dyDescent="0.2">
      <c r="A819" s="33">
        <v>38</v>
      </c>
      <c r="B819" s="474" t="str">
        <f>+" אסמכתא " &amp; B40 &amp;"         חזרה לטבלה "</f>
        <v xml:space="preserve"> אסמכתא          חזרה לטבלה </v>
      </c>
      <c r="C819" s="471" t="s">
        <v>40</v>
      </c>
      <c r="D819" s="471" t="s">
        <v>182</v>
      </c>
      <c r="E819" s="471" t="s">
        <v>41</v>
      </c>
      <c r="F819" s="471" t="s">
        <v>21</v>
      </c>
      <c r="K819" s="33">
        <v>38</v>
      </c>
      <c r="L819" s="474" t="str">
        <f>+" אסמכתא " &amp; B40 &amp;"         חזרה לטבלה "</f>
        <v xml:space="preserve"> אסמכתא          חזרה לטבלה </v>
      </c>
      <c r="M819" s="471" t="s">
        <v>40</v>
      </c>
      <c r="N819" s="471" t="s">
        <v>182</v>
      </c>
      <c r="O819" s="471" t="s">
        <v>41</v>
      </c>
      <c r="P819" s="471" t="s">
        <v>21</v>
      </c>
      <c r="R819" s="33">
        <v>38</v>
      </c>
      <c r="S819" s="316"/>
      <c r="T819" s="471" t="s">
        <v>40</v>
      </c>
      <c r="U819" s="471" t="s">
        <v>182</v>
      </c>
      <c r="V819" s="471" t="s">
        <v>41</v>
      </c>
      <c r="W819" s="471" t="s">
        <v>21</v>
      </c>
      <c r="Y819" s="33">
        <v>38</v>
      </c>
      <c r="Z819" s="316"/>
      <c r="AA819" s="471" t="s">
        <v>40</v>
      </c>
      <c r="AB819" s="471" t="s">
        <v>182</v>
      </c>
      <c r="AC819" s="471" t="s">
        <v>41</v>
      </c>
      <c r="AD819" s="471" t="s">
        <v>21</v>
      </c>
    </row>
    <row r="820" spans="1:30" ht="25.5" customHeight="1" x14ac:dyDescent="0.2">
      <c r="A820" s="35" t="s">
        <v>9</v>
      </c>
      <c r="B820" s="475"/>
      <c r="C820" s="473"/>
      <c r="D820" s="472"/>
      <c r="E820" s="473"/>
      <c r="F820" s="472"/>
      <c r="K820" s="35" t="s">
        <v>27</v>
      </c>
      <c r="L820" s="475"/>
      <c r="M820" s="473"/>
      <c r="N820" s="472"/>
      <c r="O820" s="473"/>
      <c r="P820" s="472"/>
      <c r="R820" s="35" t="s">
        <v>27</v>
      </c>
      <c r="S820" s="317" t="str">
        <f>+" אסמכתא " &amp; B196 &amp;"         חזרה לטבלה "</f>
        <v xml:space="preserve"> אסמכתא          חזרה לטבלה </v>
      </c>
      <c r="T820" s="473"/>
      <c r="U820" s="472"/>
      <c r="V820" s="473"/>
      <c r="W820" s="472"/>
      <c r="Y820" s="35" t="s">
        <v>27</v>
      </c>
      <c r="Z820" s="317" t="str">
        <f>+" אסמכתא " &amp; B196 &amp;"         חזרה לטבלה "</f>
        <v xml:space="preserve"> אסמכתא          חזרה לטבלה </v>
      </c>
      <c r="AA820" s="473"/>
      <c r="AB820" s="472"/>
      <c r="AC820" s="473"/>
      <c r="AD820" s="472"/>
    </row>
    <row r="821" spans="1:30" x14ac:dyDescent="0.2">
      <c r="A821" s="38">
        <v>1</v>
      </c>
      <c r="B821" s="300"/>
      <c r="C821" s="301"/>
      <c r="D821" s="302"/>
      <c r="E821" s="302"/>
      <c r="F821" s="303"/>
      <c r="K821" s="38">
        <v>12</v>
      </c>
      <c r="L821" s="304"/>
      <c r="M821" s="301"/>
      <c r="N821" s="302"/>
      <c r="O821" s="302"/>
      <c r="P821" s="303"/>
      <c r="R821" s="38">
        <v>23</v>
      </c>
      <c r="S821" s="300"/>
      <c r="T821" s="301"/>
      <c r="U821" s="302"/>
      <c r="V821" s="302"/>
      <c r="W821" s="303"/>
      <c r="Y821" s="38">
        <v>34</v>
      </c>
      <c r="Z821" s="304"/>
      <c r="AA821" s="301"/>
      <c r="AB821" s="302"/>
      <c r="AC821" s="302"/>
      <c r="AD821" s="303"/>
    </row>
    <row r="822" spans="1:30" x14ac:dyDescent="0.2">
      <c r="A822" s="38">
        <v>2</v>
      </c>
      <c r="B822" s="300"/>
      <c r="C822" s="301"/>
      <c r="D822" s="302"/>
      <c r="E822" s="302"/>
      <c r="F822" s="303"/>
      <c r="K822" s="38">
        <v>13</v>
      </c>
      <c r="L822" s="304"/>
      <c r="M822" s="301"/>
      <c r="N822" s="302"/>
      <c r="O822" s="302"/>
      <c r="P822" s="303"/>
      <c r="R822" s="38">
        <v>24</v>
      </c>
      <c r="S822" s="300"/>
      <c r="T822" s="301"/>
      <c r="U822" s="302"/>
      <c r="V822" s="302"/>
      <c r="W822" s="303"/>
      <c r="Y822" s="38">
        <v>35</v>
      </c>
      <c r="Z822" s="304"/>
      <c r="AA822" s="301"/>
      <c r="AB822" s="302"/>
      <c r="AC822" s="302"/>
      <c r="AD822" s="303"/>
    </row>
    <row r="823" spans="1:30" x14ac:dyDescent="0.2">
      <c r="A823" s="38">
        <v>3</v>
      </c>
      <c r="B823" s="300"/>
      <c r="C823" s="301"/>
      <c r="D823" s="302"/>
      <c r="E823" s="302"/>
      <c r="F823" s="303"/>
      <c r="K823" s="38">
        <v>14</v>
      </c>
      <c r="L823" s="304"/>
      <c r="M823" s="301"/>
      <c r="N823" s="302"/>
      <c r="O823" s="302"/>
      <c r="P823" s="303"/>
      <c r="R823" s="38">
        <v>25</v>
      </c>
      <c r="S823" s="300"/>
      <c r="T823" s="301"/>
      <c r="U823" s="302"/>
      <c r="V823" s="302"/>
      <c r="W823" s="303"/>
      <c r="Y823" s="38">
        <v>36</v>
      </c>
      <c r="Z823" s="304"/>
      <c r="AA823" s="301"/>
      <c r="AB823" s="302"/>
      <c r="AC823" s="302"/>
      <c r="AD823" s="303"/>
    </row>
    <row r="824" spans="1:30" x14ac:dyDescent="0.2">
      <c r="A824" s="38">
        <v>4</v>
      </c>
      <c r="B824" s="300"/>
      <c r="C824" s="301"/>
      <c r="D824" s="302"/>
      <c r="E824" s="302"/>
      <c r="F824" s="303"/>
      <c r="K824" s="38">
        <v>15</v>
      </c>
      <c r="L824" s="304"/>
      <c r="M824" s="301"/>
      <c r="N824" s="302"/>
      <c r="O824" s="302"/>
      <c r="P824" s="303"/>
      <c r="R824" s="38">
        <v>26</v>
      </c>
      <c r="S824" s="300"/>
      <c r="T824" s="301"/>
      <c r="U824" s="302"/>
      <c r="V824" s="302"/>
      <c r="W824" s="303"/>
      <c r="Y824" s="38">
        <v>37</v>
      </c>
      <c r="Z824" s="304"/>
      <c r="AA824" s="301"/>
      <c r="AB824" s="302"/>
      <c r="AC824" s="302"/>
      <c r="AD824" s="303"/>
    </row>
    <row r="825" spans="1:30" x14ac:dyDescent="0.2">
      <c r="A825" s="38">
        <v>5</v>
      </c>
      <c r="B825" s="300"/>
      <c r="C825" s="301"/>
      <c r="D825" s="302"/>
      <c r="E825" s="302"/>
      <c r="F825" s="303"/>
      <c r="K825" s="38">
        <v>16</v>
      </c>
      <c r="L825" s="304"/>
      <c r="M825" s="301"/>
      <c r="N825" s="302"/>
      <c r="O825" s="302"/>
      <c r="P825" s="303"/>
      <c r="R825" s="38">
        <v>27</v>
      </c>
      <c r="S825" s="300"/>
      <c r="T825" s="301"/>
      <c r="U825" s="302"/>
      <c r="V825" s="302"/>
      <c r="W825" s="303"/>
      <c r="Y825" s="38">
        <v>38</v>
      </c>
      <c r="Z825" s="304"/>
      <c r="AA825" s="301"/>
      <c r="AB825" s="302"/>
      <c r="AC825" s="302"/>
      <c r="AD825" s="303"/>
    </row>
    <row r="826" spans="1:30" x14ac:dyDescent="0.2">
      <c r="A826" s="38">
        <v>6</v>
      </c>
      <c r="B826" s="300"/>
      <c r="C826" s="301"/>
      <c r="D826" s="302"/>
      <c r="E826" s="302"/>
      <c r="F826" s="303"/>
      <c r="K826" s="38">
        <v>17</v>
      </c>
      <c r="L826" s="304"/>
      <c r="M826" s="301"/>
      <c r="N826" s="302"/>
      <c r="O826" s="302"/>
      <c r="P826" s="303"/>
      <c r="R826" s="38">
        <v>28</v>
      </c>
      <c r="S826" s="300"/>
      <c r="T826" s="301"/>
      <c r="U826" s="302"/>
      <c r="V826" s="302"/>
      <c r="W826" s="303"/>
      <c r="Y826" s="38">
        <v>39</v>
      </c>
      <c r="Z826" s="304"/>
      <c r="AA826" s="301"/>
      <c r="AB826" s="302"/>
      <c r="AC826" s="302"/>
      <c r="AD826" s="303"/>
    </row>
    <row r="827" spans="1:30" x14ac:dyDescent="0.2">
      <c r="A827" s="38">
        <v>7</v>
      </c>
      <c r="B827" s="300"/>
      <c r="C827" s="301"/>
      <c r="D827" s="302"/>
      <c r="E827" s="302"/>
      <c r="F827" s="303"/>
      <c r="K827" s="38">
        <v>18</v>
      </c>
      <c r="L827" s="304"/>
      <c r="M827" s="301"/>
      <c r="N827" s="302"/>
      <c r="O827" s="302"/>
      <c r="P827" s="303"/>
      <c r="R827" s="38">
        <v>29</v>
      </c>
      <c r="S827" s="300"/>
      <c r="T827" s="301"/>
      <c r="U827" s="302"/>
      <c r="V827" s="302"/>
      <c r="W827" s="303"/>
      <c r="Y827" s="38">
        <v>40</v>
      </c>
      <c r="Z827" s="304"/>
      <c r="AA827" s="301"/>
      <c r="AB827" s="302"/>
      <c r="AC827" s="302"/>
      <c r="AD827" s="303"/>
    </row>
    <row r="828" spans="1:30" x14ac:dyDescent="0.2">
      <c r="A828" s="38">
        <v>8</v>
      </c>
      <c r="B828" s="300"/>
      <c r="C828" s="301"/>
      <c r="D828" s="302"/>
      <c r="E828" s="302"/>
      <c r="F828" s="303"/>
      <c r="K828" s="38">
        <v>19</v>
      </c>
      <c r="L828" s="304"/>
      <c r="M828" s="301"/>
      <c r="N828" s="302"/>
      <c r="O828" s="302"/>
      <c r="P828" s="303"/>
      <c r="R828" s="38">
        <v>30</v>
      </c>
      <c r="S828" s="300"/>
      <c r="T828" s="301"/>
      <c r="U828" s="302"/>
      <c r="V828" s="302"/>
      <c r="W828" s="303"/>
      <c r="Y828" s="38">
        <v>41</v>
      </c>
      <c r="Z828" s="304"/>
      <c r="AA828" s="301"/>
      <c r="AB828" s="302"/>
      <c r="AC828" s="302"/>
      <c r="AD828" s="303"/>
    </row>
    <row r="829" spans="1:30" x14ac:dyDescent="0.2">
      <c r="A829" s="38">
        <v>9</v>
      </c>
      <c r="B829" s="300"/>
      <c r="C829" s="301"/>
      <c r="D829" s="302"/>
      <c r="E829" s="302"/>
      <c r="F829" s="303"/>
      <c r="K829" s="38">
        <v>20</v>
      </c>
      <c r="L829" s="304"/>
      <c r="M829" s="301"/>
      <c r="N829" s="302"/>
      <c r="O829" s="302"/>
      <c r="P829" s="303"/>
      <c r="R829" s="38">
        <v>31</v>
      </c>
      <c r="S829" s="300"/>
      <c r="T829" s="301"/>
      <c r="U829" s="302"/>
      <c r="V829" s="302"/>
      <c r="W829" s="303"/>
      <c r="Y829" s="38">
        <v>42</v>
      </c>
      <c r="Z829" s="304"/>
      <c r="AA829" s="301"/>
      <c r="AB829" s="302"/>
      <c r="AC829" s="302"/>
      <c r="AD829" s="303"/>
    </row>
    <row r="830" spans="1:30" x14ac:dyDescent="0.2">
      <c r="A830" s="38">
        <v>10</v>
      </c>
      <c r="B830" s="300"/>
      <c r="C830" s="301"/>
      <c r="D830" s="302"/>
      <c r="E830" s="302"/>
      <c r="F830" s="303"/>
      <c r="K830" s="38">
        <v>21</v>
      </c>
      <c r="L830" s="304"/>
      <c r="M830" s="301"/>
      <c r="N830" s="302"/>
      <c r="O830" s="302"/>
      <c r="P830" s="303"/>
      <c r="R830" s="38">
        <v>32</v>
      </c>
      <c r="S830" s="300"/>
      <c r="T830" s="301"/>
      <c r="U830" s="302"/>
      <c r="V830" s="302"/>
      <c r="W830" s="303"/>
      <c r="Y830" s="38">
        <v>43</v>
      </c>
      <c r="Z830" s="304"/>
      <c r="AA830" s="301"/>
      <c r="AB830" s="302"/>
      <c r="AC830" s="302"/>
      <c r="AD830" s="303"/>
    </row>
    <row r="831" spans="1:30" ht="13.5" thickBot="1" x14ac:dyDescent="0.25">
      <c r="A831" s="46">
        <v>11</v>
      </c>
      <c r="B831" s="300"/>
      <c r="C831" s="301"/>
      <c r="D831" s="302"/>
      <c r="E831" s="302"/>
      <c r="F831" s="303"/>
      <c r="K831" s="38">
        <v>22</v>
      </c>
      <c r="L831" s="304"/>
      <c r="M831" s="301"/>
      <c r="N831" s="302"/>
      <c r="O831" s="302"/>
      <c r="P831" s="303"/>
      <c r="R831" s="38">
        <v>33</v>
      </c>
      <c r="S831" s="300"/>
      <c r="T831" s="301"/>
      <c r="U831" s="302"/>
      <c r="V831" s="302"/>
      <c r="W831" s="303"/>
      <c r="Y831" s="40"/>
      <c r="Z831" s="41"/>
      <c r="AA831" s="42"/>
      <c r="AB831" s="42"/>
      <c r="AC831" s="47" t="s">
        <v>5</v>
      </c>
      <c r="AD831" s="44">
        <f>SUM(F821:F831)+SUM(P821:P831)+SUM(AD821:AD830)+SUM(W821:W831)</f>
        <v>0</v>
      </c>
    </row>
    <row r="838" spans="1:30" ht="13.5" thickBot="1" x14ac:dyDescent="0.25"/>
    <row r="839" spans="1:30" ht="16.5" customHeight="1" x14ac:dyDescent="0.2">
      <c r="A839" s="33">
        <v>39</v>
      </c>
      <c r="B839" s="474" t="str">
        <f>+" אסמכתא " &amp; B41 &amp;"         חזרה לטבלה "</f>
        <v xml:space="preserve"> אסמכתא          חזרה לטבלה </v>
      </c>
      <c r="C839" s="471" t="s">
        <v>40</v>
      </c>
      <c r="D839" s="471" t="s">
        <v>182</v>
      </c>
      <c r="E839" s="471" t="s">
        <v>41</v>
      </c>
      <c r="F839" s="471" t="s">
        <v>21</v>
      </c>
      <c r="K839" s="33">
        <v>39</v>
      </c>
      <c r="L839" s="474" t="str">
        <f>+" אסמכתא " &amp; B41 &amp;"         חזרה לטבלה "</f>
        <v xml:space="preserve"> אסמכתא          חזרה לטבלה </v>
      </c>
      <c r="M839" s="471" t="s">
        <v>40</v>
      </c>
      <c r="N839" s="471" t="s">
        <v>182</v>
      </c>
      <c r="O839" s="471" t="s">
        <v>41</v>
      </c>
      <c r="P839" s="471" t="s">
        <v>21</v>
      </c>
      <c r="R839" s="33">
        <v>39</v>
      </c>
      <c r="S839" s="316"/>
      <c r="T839" s="471" t="s">
        <v>40</v>
      </c>
      <c r="U839" s="471" t="s">
        <v>182</v>
      </c>
      <c r="V839" s="471" t="s">
        <v>41</v>
      </c>
      <c r="W839" s="471" t="s">
        <v>21</v>
      </c>
      <c r="Y839" s="33">
        <v>39</v>
      </c>
      <c r="Z839" s="316"/>
      <c r="AA839" s="471" t="s">
        <v>40</v>
      </c>
      <c r="AB839" s="471" t="s">
        <v>182</v>
      </c>
      <c r="AC839" s="471" t="s">
        <v>41</v>
      </c>
      <c r="AD839" s="471" t="s">
        <v>21</v>
      </c>
    </row>
    <row r="840" spans="1:30" ht="25.5" customHeight="1" x14ac:dyDescent="0.2">
      <c r="A840" s="35" t="s">
        <v>9</v>
      </c>
      <c r="B840" s="475"/>
      <c r="C840" s="473"/>
      <c r="D840" s="472"/>
      <c r="E840" s="473"/>
      <c r="F840" s="472"/>
      <c r="K840" s="35" t="s">
        <v>27</v>
      </c>
      <c r="L840" s="475"/>
      <c r="M840" s="473"/>
      <c r="N840" s="472"/>
      <c r="O840" s="473"/>
      <c r="P840" s="472"/>
      <c r="R840" s="35" t="s">
        <v>27</v>
      </c>
      <c r="S840" s="317" t="str">
        <f>+" אסמכתא " &amp; B216 &amp;"         חזרה לטבלה "</f>
        <v xml:space="preserve"> אסמכתא          חזרה לטבלה </v>
      </c>
      <c r="T840" s="473"/>
      <c r="U840" s="472"/>
      <c r="V840" s="473"/>
      <c r="W840" s="472"/>
      <c r="Y840" s="35" t="s">
        <v>27</v>
      </c>
      <c r="Z840" s="317" t="str">
        <f>+" אסמכתא " &amp; B216 &amp;"         חזרה לטבלה "</f>
        <v xml:space="preserve"> אסמכתא          חזרה לטבלה </v>
      </c>
      <c r="AA840" s="473"/>
      <c r="AB840" s="472"/>
      <c r="AC840" s="473"/>
      <c r="AD840" s="472"/>
    </row>
    <row r="841" spans="1:30" x14ac:dyDescent="0.2">
      <c r="A841" s="38">
        <v>1</v>
      </c>
      <c r="B841" s="300"/>
      <c r="C841" s="301"/>
      <c r="D841" s="302"/>
      <c r="E841" s="302"/>
      <c r="F841" s="303"/>
      <c r="K841" s="38">
        <v>12</v>
      </c>
      <c r="L841" s="304"/>
      <c r="M841" s="301"/>
      <c r="N841" s="302"/>
      <c r="O841" s="302"/>
      <c r="P841" s="303"/>
      <c r="R841" s="38">
        <v>23</v>
      </c>
      <c r="S841" s="300"/>
      <c r="T841" s="301"/>
      <c r="U841" s="302"/>
      <c r="V841" s="302"/>
      <c r="W841" s="303"/>
      <c r="Y841" s="38">
        <v>34</v>
      </c>
      <c r="Z841" s="304"/>
      <c r="AA841" s="301"/>
      <c r="AB841" s="302"/>
      <c r="AC841" s="302"/>
      <c r="AD841" s="303"/>
    </row>
    <row r="842" spans="1:30" x14ac:dyDescent="0.2">
      <c r="A842" s="38">
        <v>2</v>
      </c>
      <c r="B842" s="300"/>
      <c r="C842" s="301"/>
      <c r="D842" s="302"/>
      <c r="E842" s="302"/>
      <c r="F842" s="303"/>
      <c r="K842" s="38">
        <v>13</v>
      </c>
      <c r="L842" s="304"/>
      <c r="M842" s="301"/>
      <c r="N842" s="302"/>
      <c r="O842" s="302"/>
      <c r="P842" s="303"/>
      <c r="R842" s="38">
        <v>24</v>
      </c>
      <c r="S842" s="300"/>
      <c r="T842" s="301"/>
      <c r="U842" s="302"/>
      <c r="V842" s="302"/>
      <c r="W842" s="303"/>
      <c r="Y842" s="38">
        <v>35</v>
      </c>
      <c r="Z842" s="304"/>
      <c r="AA842" s="301"/>
      <c r="AB842" s="302"/>
      <c r="AC842" s="302"/>
      <c r="AD842" s="303"/>
    </row>
    <row r="843" spans="1:30" x14ac:dyDescent="0.2">
      <c r="A843" s="38">
        <v>3</v>
      </c>
      <c r="B843" s="300"/>
      <c r="C843" s="301"/>
      <c r="D843" s="302"/>
      <c r="E843" s="302"/>
      <c r="F843" s="303"/>
      <c r="K843" s="38">
        <v>14</v>
      </c>
      <c r="L843" s="304"/>
      <c r="M843" s="301"/>
      <c r="N843" s="302"/>
      <c r="O843" s="302"/>
      <c r="P843" s="303"/>
      <c r="R843" s="38">
        <v>25</v>
      </c>
      <c r="S843" s="300"/>
      <c r="T843" s="301"/>
      <c r="U843" s="302"/>
      <c r="V843" s="302"/>
      <c r="W843" s="303"/>
      <c r="Y843" s="38">
        <v>36</v>
      </c>
      <c r="Z843" s="304"/>
      <c r="AA843" s="301"/>
      <c r="AB843" s="302"/>
      <c r="AC843" s="302"/>
      <c r="AD843" s="303"/>
    </row>
    <row r="844" spans="1:30" x14ac:dyDescent="0.2">
      <c r="A844" s="38">
        <v>4</v>
      </c>
      <c r="B844" s="300"/>
      <c r="C844" s="301"/>
      <c r="D844" s="302"/>
      <c r="E844" s="302"/>
      <c r="F844" s="303"/>
      <c r="K844" s="38">
        <v>15</v>
      </c>
      <c r="L844" s="304"/>
      <c r="M844" s="301"/>
      <c r="N844" s="302"/>
      <c r="O844" s="302"/>
      <c r="P844" s="303"/>
      <c r="R844" s="38">
        <v>26</v>
      </c>
      <c r="S844" s="300"/>
      <c r="T844" s="301"/>
      <c r="U844" s="302"/>
      <c r="V844" s="302"/>
      <c r="W844" s="303"/>
      <c r="Y844" s="38">
        <v>37</v>
      </c>
      <c r="Z844" s="304"/>
      <c r="AA844" s="301"/>
      <c r="AB844" s="302"/>
      <c r="AC844" s="302"/>
      <c r="AD844" s="303"/>
    </row>
    <row r="845" spans="1:30" x14ac:dyDescent="0.2">
      <c r="A845" s="38">
        <v>5</v>
      </c>
      <c r="B845" s="300"/>
      <c r="C845" s="301"/>
      <c r="D845" s="302"/>
      <c r="E845" s="302"/>
      <c r="F845" s="303"/>
      <c r="K845" s="38">
        <v>16</v>
      </c>
      <c r="L845" s="304"/>
      <c r="M845" s="301"/>
      <c r="N845" s="302"/>
      <c r="O845" s="302"/>
      <c r="P845" s="303"/>
      <c r="R845" s="38">
        <v>27</v>
      </c>
      <c r="S845" s="300"/>
      <c r="T845" s="301"/>
      <c r="U845" s="302"/>
      <c r="V845" s="302"/>
      <c r="W845" s="303"/>
      <c r="Y845" s="38">
        <v>38</v>
      </c>
      <c r="Z845" s="304"/>
      <c r="AA845" s="301"/>
      <c r="AB845" s="302"/>
      <c r="AC845" s="302"/>
      <c r="AD845" s="303"/>
    </row>
    <row r="846" spans="1:30" x14ac:dyDescent="0.2">
      <c r="A846" s="38">
        <v>6</v>
      </c>
      <c r="B846" s="300"/>
      <c r="C846" s="301"/>
      <c r="D846" s="302"/>
      <c r="E846" s="302"/>
      <c r="F846" s="303"/>
      <c r="K846" s="38">
        <v>17</v>
      </c>
      <c r="L846" s="304"/>
      <c r="M846" s="301"/>
      <c r="N846" s="302"/>
      <c r="O846" s="302"/>
      <c r="P846" s="303"/>
      <c r="R846" s="38">
        <v>28</v>
      </c>
      <c r="S846" s="300"/>
      <c r="T846" s="301"/>
      <c r="U846" s="302"/>
      <c r="V846" s="302"/>
      <c r="W846" s="303"/>
      <c r="Y846" s="38">
        <v>39</v>
      </c>
      <c r="Z846" s="304"/>
      <c r="AA846" s="301"/>
      <c r="AB846" s="302"/>
      <c r="AC846" s="302"/>
      <c r="AD846" s="303"/>
    </row>
    <row r="847" spans="1:30" x14ac:dyDescent="0.2">
      <c r="A847" s="38">
        <v>7</v>
      </c>
      <c r="B847" s="300"/>
      <c r="C847" s="301"/>
      <c r="D847" s="302"/>
      <c r="E847" s="302"/>
      <c r="F847" s="303"/>
      <c r="K847" s="38">
        <v>18</v>
      </c>
      <c r="L847" s="304"/>
      <c r="M847" s="301"/>
      <c r="N847" s="302"/>
      <c r="O847" s="302"/>
      <c r="P847" s="303"/>
      <c r="R847" s="38">
        <v>29</v>
      </c>
      <c r="S847" s="300"/>
      <c r="T847" s="301"/>
      <c r="U847" s="302"/>
      <c r="V847" s="302"/>
      <c r="W847" s="303"/>
      <c r="Y847" s="38">
        <v>40</v>
      </c>
      <c r="Z847" s="304"/>
      <c r="AA847" s="301"/>
      <c r="AB847" s="302"/>
      <c r="AC847" s="302"/>
      <c r="AD847" s="303"/>
    </row>
    <row r="848" spans="1:30" x14ac:dyDescent="0.2">
      <c r="A848" s="38">
        <v>8</v>
      </c>
      <c r="B848" s="300"/>
      <c r="C848" s="301"/>
      <c r="D848" s="302"/>
      <c r="E848" s="302"/>
      <c r="F848" s="303"/>
      <c r="K848" s="38">
        <v>19</v>
      </c>
      <c r="L848" s="304"/>
      <c r="M848" s="301"/>
      <c r="N848" s="302"/>
      <c r="O848" s="302"/>
      <c r="P848" s="303"/>
      <c r="R848" s="38">
        <v>30</v>
      </c>
      <c r="S848" s="300"/>
      <c r="T848" s="301"/>
      <c r="U848" s="302"/>
      <c r="V848" s="302"/>
      <c r="W848" s="303"/>
      <c r="Y848" s="38">
        <v>41</v>
      </c>
      <c r="Z848" s="304"/>
      <c r="AA848" s="301"/>
      <c r="AB848" s="302"/>
      <c r="AC848" s="302"/>
      <c r="AD848" s="303"/>
    </row>
    <row r="849" spans="1:30" x14ac:dyDescent="0.2">
      <c r="A849" s="38">
        <v>9</v>
      </c>
      <c r="B849" s="300"/>
      <c r="C849" s="301"/>
      <c r="D849" s="302"/>
      <c r="E849" s="302"/>
      <c r="F849" s="303"/>
      <c r="K849" s="38">
        <v>20</v>
      </c>
      <c r="L849" s="304"/>
      <c r="M849" s="301"/>
      <c r="N849" s="302"/>
      <c r="O849" s="302"/>
      <c r="P849" s="303"/>
      <c r="R849" s="38">
        <v>31</v>
      </c>
      <c r="S849" s="300"/>
      <c r="T849" s="301"/>
      <c r="U849" s="302"/>
      <c r="V849" s="302"/>
      <c r="W849" s="303"/>
      <c r="Y849" s="38">
        <v>42</v>
      </c>
      <c r="Z849" s="304"/>
      <c r="AA849" s="301"/>
      <c r="AB849" s="302"/>
      <c r="AC849" s="302"/>
      <c r="AD849" s="303"/>
    </row>
    <row r="850" spans="1:30" x14ac:dyDescent="0.2">
      <c r="A850" s="38">
        <v>10</v>
      </c>
      <c r="B850" s="300"/>
      <c r="C850" s="301"/>
      <c r="D850" s="302"/>
      <c r="E850" s="302"/>
      <c r="F850" s="303"/>
      <c r="K850" s="38">
        <v>21</v>
      </c>
      <c r="L850" s="304"/>
      <c r="M850" s="301"/>
      <c r="N850" s="302"/>
      <c r="O850" s="302"/>
      <c r="P850" s="303"/>
      <c r="R850" s="38">
        <v>32</v>
      </c>
      <c r="S850" s="300"/>
      <c r="T850" s="301"/>
      <c r="U850" s="302"/>
      <c r="V850" s="302"/>
      <c r="W850" s="303"/>
      <c r="Y850" s="38">
        <v>43</v>
      </c>
      <c r="Z850" s="304"/>
      <c r="AA850" s="301"/>
      <c r="AB850" s="302"/>
      <c r="AC850" s="302"/>
      <c r="AD850" s="303"/>
    </row>
    <row r="851" spans="1:30" ht="13.5" thickBot="1" x14ac:dyDescent="0.25">
      <c r="A851" s="46">
        <v>11</v>
      </c>
      <c r="B851" s="300"/>
      <c r="C851" s="301"/>
      <c r="D851" s="302"/>
      <c r="E851" s="302"/>
      <c r="F851" s="303"/>
      <c r="K851" s="38">
        <v>22</v>
      </c>
      <c r="L851" s="304"/>
      <c r="M851" s="301"/>
      <c r="N851" s="302"/>
      <c r="O851" s="302"/>
      <c r="P851" s="303"/>
      <c r="R851" s="38">
        <v>33</v>
      </c>
      <c r="S851" s="300"/>
      <c r="T851" s="301"/>
      <c r="U851" s="302"/>
      <c r="V851" s="302"/>
      <c r="W851" s="303"/>
      <c r="Y851" s="40"/>
      <c r="Z851" s="41"/>
      <c r="AA851" s="42"/>
      <c r="AB851" s="42"/>
      <c r="AC851" s="47" t="s">
        <v>5</v>
      </c>
      <c r="AD851" s="44">
        <f>SUM(F841:F851)+SUM(P841:P851)+SUM(AD841:AD850)+SUM(W841:W851)</f>
        <v>0</v>
      </c>
    </row>
    <row r="858" spans="1:30" ht="13.5" thickBot="1" x14ac:dyDescent="0.25"/>
    <row r="859" spans="1:30" ht="16.5" customHeight="1" x14ac:dyDescent="0.2">
      <c r="A859" s="33">
        <v>40</v>
      </c>
      <c r="B859" s="316"/>
      <c r="C859" s="471" t="s">
        <v>40</v>
      </c>
      <c r="D859" s="471" t="s">
        <v>182</v>
      </c>
      <c r="E859" s="471" t="s">
        <v>41</v>
      </c>
      <c r="F859" s="471" t="s">
        <v>21</v>
      </c>
      <c r="K859" s="33">
        <v>40</v>
      </c>
      <c r="L859" s="474" t="str">
        <f>+" אסמכתא " &amp; B42 &amp;"         חזרה לטבלה "</f>
        <v xml:space="preserve"> אסמכתא          חזרה לטבלה </v>
      </c>
      <c r="M859" s="471" t="s">
        <v>40</v>
      </c>
      <c r="N859" s="471" t="s">
        <v>182</v>
      </c>
      <c r="O859" s="471" t="s">
        <v>41</v>
      </c>
      <c r="P859" s="471" t="s">
        <v>21</v>
      </c>
      <c r="R859" s="33">
        <v>40</v>
      </c>
      <c r="S859" s="316"/>
      <c r="T859" s="471" t="s">
        <v>40</v>
      </c>
      <c r="U859" s="471" t="s">
        <v>182</v>
      </c>
      <c r="V859" s="471" t="s">
        <v>41</v>
      </c>
      <c r="W859" s="471" t="s">
        <v>21</v>
      </c>
      <c r="Y859" s="33">
        <v>40</v>
      </c>
      <c r="Z859" s="316"/>
      <c r="AA859" s="471" t="s">
        <v>40</v>
      </c>
      <c r="AB859" s="471" t="s">
        <v>182</v>
      </c>
      <c r="AC859" s="471" t="s">
        <v>41</v>
      </c>
      <c r="AD859" s="471" t="s">
        <v>21</v>
      </c>
    </row>
    <row r="860" spans="1:30" ht="25.5" customHeight="1" x14ac:dyDescent="0.2">
      <c r="A860" s="35" t="s">
        <v>9</v>
      </c>
      <c r="B860" s="317" t="str">
        <f>+" אסמכתא " &amp; B42 &amp;"         חזרה לטבלה "</f>
        <v xml:space="preserve"> אסמכתא          חזרה לטבלה </v>
      </c>
      <c r="C860" s="473"/>
      <c r="D860" s="472"/>
      <c r="E860" s="473"/>
      <c r="F860" s="472"/>
      <c r="K860" s="35" t="s">
        <v>27</v>
      </c>
      <c r="L860" s="475"/>
      <c r="M860" s="473"/>
      <c r="N860" s="472"/>
      <c r="O860" s="473"/>
      <c r="P860" s="472"/>
      <c r="R860" s="35" t="s">
        <v>27</v>
      </c>
      <c r="S860" s="317" t="str">
        <f>+" אסמכתא " &amp; B236 &amp;"         חזרה לטבלה "</f>
        <v xml:space="preserve"> אסמכתא          חזרה לטבלה </v>
      </c>
      <c r="T860" s="473"/>
      <c r="U860" s="472"/>
      <c r="V860" s="473"/>
      <c r="W860" s="472"/>
      <c r="Y860" s="35" t="s">
        <v>27</v>
      </c>
      <c r="Z860" s="317" t="str">
        <f>+" אסמכתא " &amp; B236 &amp;"         חזרה לטבלה "</f>
        <v xml:space="preserve"> אסמכתא          חזרה לטבלה </v>
      </c>
      <c r="AA860" s="473"/>
      <c r="AB860" s="472"/>
      <c r="AC860" s="473"/>
      <c r="AD860" s="472"/>
    </row>
    <row r="861" spans="1:30" x14ac:dyDescent="0.2">
      <c r="A861" s="38">
        <v>1</v>
      </c>
      <c r="B861" s="300"/>
      <c r="C861" s="301"/>
      <c r="D861" s="302"/>
      <c r="E861" s="302"/>
      <c r="F861" s="303"/>
      <c r="K861" s="38">
        <v>12</v>
      </c>
      <c r="L861" s="304"/>
      <c r="M861" s="301"/>
      <c r="N861" s="302"/>
      <c r="O861" s="302"/>
      <c r="P861" s="303"/>
      <c r="R861" s="38">
        <v>23</v>
      </c>
      <c r="S861" s="300"/>
      <c r="T861" s="301"/>
      <c r="U861" s="302"/>
      <c r="V861" s="302"/>
      <c r="W861" s="303"/>
      <c r="Y861" s="38">
        <v>34</v>
      </c>
      <c r="Z861" s="304"/>
      <c r="AA861" s="301"/>
      <c r="AB861" s="302"/>
      <c r="AC861" s="302"/>
      <c r="AD861" s="303"/>
    </row>
    <row r="862" spans="1:30" x14ac:dyDescent="0.2">
      <c r="A862" s="38">
        <v>2</v>
      </c>
      <c r="B862" s="300"/>
      <c r="C862" s="301"/>
      <c r="D862" s="302"/>
      <c r="E862" s="302"/>
      <c r="F862" s="303"/>
      <c r="K862" s="38">
        <v>13</v>
      </c>
      <c r="L862" s="304"/>
      <c r="M862" s="301"/>
      <c r="N862" s="302"/>
      <c r="O862" s="302"/>
      <c r="P862" s="303"/>
      <c r="R862" s="38">
        <v>24</v>
      </c>
      <c r="S862" s="300"/>
      <c r="T862" s="301"/>
      <c r="U862" s="302"/>
      <c r="V862" s="302"/>
      <c r="W862" s="303"/>
      <c r="Y862" s="38">
        <v>35</v>
      </c>
      <c r="Z862" s="304"/>
      <c r="AA862" s="301"/>
      <c r="AB862" s="302"/>
      <c r="AC862" s="302"/>
      <c r="AD862" s="303"/>
    </row>
    <row r="863" spans="1:30" x14ac:dyDescent="0.2">
      <c r="A863" s="38">
        <v>3</v>
      </c>
      <c r="B863" s="300"/>
      <c r="C863" s="301"/>
      <c r="D863" s="302"/>
      <c r="E863" s="302"/>
      <c r="F863" s="303"/>
      <c r="K863" s="38">
        <v>14</v>
      </c>
      <c r="L863" s="304"/>
      <c r="M863" s="301"/>
      <c r="N863" s="302"/>
      <c r="O863" s="302"/>
      <c r="P863" s="303"/>
      <c r="R863" s="38">
        <v>25</v>
      </c>
      <c r="S863" s="300"/>
      <c r="T863" s="301"/>
      <c r="U863" s="302"/>
      <c r="V863" s="302"/>
      <c r="W863" s="303"/>
      <c r="Y863" s="38">
        <v>36</v>
      </c>
      <c r="Z863" s="304"/>
      <c r="AA863" s="301"/>
      <c r="AB863" s="302"/>
      <c r="AC863" s="302"/>
      <c r="AD863" s="303"/>
    </row>
    <row r="864" spans="1:30" x14ac:dyDescent="0.2">
      <c r="A864" s="38">
        <v>4</v>
      </c>
      <c r="B864" s="300"/>
      <c r="C864" s="301"/>
      <c r="D864" s="302"/>
      <c r="E864" s="302"/>
      <c r="F864" s="303"/>
      <c r="K864" s="38">
        <v>15</v>
      </c>
      <c r="L864" s="304"/>
      <c r="M864" s="301"/>
      <c r="N864" s="302"/>
      <c r="O864" s="302"/>
      <c r="P864" s="303"/>
      <c r="R864" s="38">
        <v>26</v>
      </c>
      <c r="S864" s="300"/>
      <c r="T864" s="301"/>
      <c r="U864" s="302"/>
      <c r="V864" s="302"/>
      <c r="W864" s="303"/>
      <c r="Y864" s="38">
        <v>37</v>
      </c>
      <c r="Z864" s="304"/>
      <c r="AA864" s="301"/>
      <c r="AB864" s="302"/>
      <c r="AC864" s="302"/>
      <c r="AD864" s="303"/>
    </row>
    <row r="865" spans="1:30" x14ac:dyDescent="0.2">
      <c r="A865" s="38">
        <v>5</v>
      </c>
      <c r="B865" s="300"/>
      <c r="C865" s="301"/>
      <c r="D865" s="302"/>
      <c r="E865" s="302"/>
      <c r="F865" s="303"/>
      <c r="K865" s="38">
        <v>16</v>
      </c>
      <c r="L865" s="304"/>
      <c r="M865" s="301"/>
      <c r="N865" s="302"/>
      <c r="O865" s="302"/>
      <c r="P865" s="303"/>
      <c r="R865" s="38">
        <v>27</v>
      </c>
      <c r="S865" s="300"/>
      <c r="T865" s="301"/>
      <c r="U865" s="302"/>
      <c r="V865" s="302"/>
      <c r="W865" s="303"/>
      <c r="Y865" s="38">
        <v>38</v>
      </c>
      <c r="Z865" s="304"/>
      <c r="AA865" s="301"/>
      <c r="AB865" s="302"/>
      <c r="AC865" s="302"/>
      <c r="AD865" s="303"/>
    </row>
    <row r="866" spans="1:30" x14ac:dyDescent="0.2">
      <c r="A866" s="38">
        <v>6</v>
      </c>
      <c r="B866" s="300"/>
      <c r="C866" s="301"/>
      <c r="D866" s="302"/>
      <c r="E866" s="302"/>
      <c r="F866" s="303"/>
      <c r="K866" s="38">
        <v>17</v>
      </c>
      <c r="L866" s="304"/>
      <c r="M866" s="301"/>
      <c r="N866" s="302"/>
      <c r="O866" s="302"/>
      <c r="P866" s="303"/>
      <c r="R866" s="38">
        <v>28</v>
      </c>
      <c r="S866" s="300"/>
      <c r="T866" s="301"/>
      <c r="U866" s="302"/>
      <c r="V866" s="302"/>
      <c r="W866" s="303"/>
      <c r="Y866" s="38">
        <v>39</v>
      </c>
      <c r="Z866" s="304"/>
      <c r="AA866" s="301"/>
      <c r="AB866" s="302"/>
      <c r="AC866" s="302"/>
      <c r="AD866" s="303"/>
    </row>
    <row r="867" spans="1:30" x14ac:dyDescent="0.2">
      <c r="A867" s="38">
        <v>7</v>
      </c>
      <c r="B867" s="300"/>
      <c r="C867" s="301"/>
      <c r="D867" s="302"/>
      <c r="E867" s="302"/>
      <c r="F867" s="303"/>
      <c r="K867" s="38">
        <v>18</v>
      </c>
      <c r="L867" s="304"/>
      <c r="M867" s="301"/>
      <c r="N867" s="302"/>
      <c r="O867" s="302"/>
      <c r="P867" s="303"/>
      <c r="R867" s="38">
        <v>29</v>
      </c>
      <c r="S867" s="300"/>
      <c r="T867" s="301"/>
      <c r="U867" s="302"/>
      <c r="V867" s="302"/>
      <c r="W867" s="303"/>
      <c r="Y867" s="38">
        <v>40</v>
      </c>
      <c r="Z867" s="304"/>
      <c r="AA867" s="301"/>
      <c r="AB867" s="302"/>
      <c r="AC867" s="302"/>
      <c r="AD867" s="303"/>
    </row>
    <row r="868" spans="1:30" x14ac:dyDescent="0.2">
      <c r="A868" s="38">
        <v>8</v>
      </c>
      <c r="B868" s="300"/>
      <c r="C868" s="301"/>
      <c r="D868" s="302"/>
      <c r="E868" s="302"/>
      <c r="F868" s="303"/>
      <c r="K868" s="38">
        <v>19</v>
      </c>
      <c r="L868" s="304"/>
      <c r="M868" s="301"/>
      <c r="N868" s="302"/>
      <c r="O868" s="302"/>
      <c r="P868" s="303"/>
      <c r="R868" s="38">
        <v>30</v>
      </c>
      <c r="S868" s="300"/>
      <c r="T868" s="301"/>
      <c r="U868" s="302"/>
      <c r="V868" s="302"/>
      <c r="W868" s="303"/>
      <c r="Y868" s="38">
        <v>41</v>
      </c>
      <c r="Z868" s="304"/>
      <c r="AA868" s="301"/>
      <c r="AB868" s="302"/>
      <c r="AC868" s="302"/>
      <c r="AD868" s="303"/>
    </row>
    <row r="869" spans="1:30" x14ac:dyDescent="0.2">
      <c r="A869" s="38">
        <v>9</v>
      </c>
      <c r="B869" s="300"/>
      <c r="C869" s="301"/>
      <c r="D869" s="302"/>
      <c r="E869" s="302"/>
      <c r="F869" s="303"/>
      <c r="K869" s="38">
        <v>20</v>
      </c>
      <c r="L869" s="304"/>
      <c r="M869" s="301"/>
      <c r="N869" s="302"/>
      <c r="O869" s="302"/>
      <c r="P869" s="303"/>
      <c r="R869" s="38">
        <v>31</v>
      </c>
      <c r="S869" s="300"/>
      <c r="T869" s="301"/>
      <c r="U869" s="302"/>
      <c r="V869" s="302"/>
      <c r="W869" s="303"/>
      <c r="Y869" s="38">
        <v>42</v>
      </c>
      <c r="Z869" s="304"/>
      <c r="AA869" s="301"/>
      <c r="AB869" s="302"/>
      <c r="AC869" s="302"/>
      <c r="AD869" s="303"/>
    </row>
    <row r="870" spans="1:30" x14ac:dyDescent="0.2">
      <c r="A870" s="38">
        <v>10</v>
      </c>
      <c r="B870" s="300"/>
      <c r="C870" s="301"/>
      <c r="D870" s="302"/>
      <c r="E870" s="302"/>
      <c r="F870" s="303"/>
      <c r="K870" s="38">
        <v>21</v>
      </c>
      <c r="L870" s="304"/>
      <c r="M870" s="301"/>
      <c r="N870" s="302"/>
      <c r="O870" s="302"/>
      <c r="P870" s="303"/>
      <c r="R870" s="38">
        <v>32</v>
      </c>
      <c r="S870" s="300"/>
      <c r="T870" s="301"/>
      <c r="U870" s="302"/>
      <c r="V870" s="302"/>
      <c r="W870" s="303"/>
      <c r="Y870" s="38">
        <v>43</v>
      </c>
      <c r="Z870" s="304"/>
      <c r="AA870" s="301"/>
      <c r="AB870" s="302"/>
      <c r="AC870" s="302"/>
      <c r="AD870" s="303"/>
    </row>
    <row r="871" spans="1:30" ht="13.5" thickBot="1" x14ac:dyDescent="0.25">
      <c r="A871" s="46">
        <v>11</v>
      </c>
      <c r="B871" s="300"/>
      <c r="C871" s="301"/>
      <c r="D871" s="302"/>
      <c r="E871" s="302"/>
      <c r="F871" s="303"/>
      <c r="K871" s="38">
        <v>22</v>
      </c>
      <c r="L871" s="304"/>
      <c r="M871" s="301"/>
      <c r="N871" s="302"/>
      <c r="O871" s="302"/>
      <c r="P871" s="303"/>
      <c r="R871" s="38">
        <v>33</v>
      </c>
      <c r="S871" s="300"/>
      <c r="T871" s="301"/>
      <c r="U871" s="302"/>
      <c r="V871" s="302"/>
      <c r="W871" s="303"/>
      <c r="Y871" s="40"/>
      <c r="Z871" s="41"/>
      <c r="AA871" s="42"/>
      <c r="AB871" s="42"/>
      <c r="AC871" s="47" t="s">
        <v>5</v>
      </c>
      <c r="AD871" s="44">
        <f>SUM(F861:F871)+SUM(P861:P871)+SUM(AD861:AD870)+SUM(W861:W871)</f>
        <v>0</v>
      </c>
    </row>
  </sheetData>
  <sheetProtection password="CA7E" sheet="1" objects="1" scenarios="1"/>
  <protectedRanges>
    <protectedRange sqref="C3:D42" name="kablan0"/>
    <protectedRange sqref="B81:F91 L81:P91 S81:W91 Z81:AD90" name="kablan1"/>
    <protectedRange sqref="B121:F131 L121:P131 S121:W131 Z121:AD130" name="kablan3"/>
    <protectedRange sqref="B141:F151 L141:P151 S141:W151 Z141:AD150" name="kablan4"/>
    <protectedRange sqref="B101:F111 L101:P111 S101:W111 Z101:AD110" name="kablan2"/>
    <protectedRange sqref="B161:F171 L161:P171 S161:W171 Z161:AD170" name="kablan5"/>
    <protectedRange sqref="B181:F191 L181:P191 S181:W191 Z181:AD190" name="kablan6"/>
    <protectedRange sqref="B201:F211 L201:P211 S201:W211 Z201:AD210" name="kablan7"/>
    <protectedRange sqref="B221:F231 L221:P231 S221:W231 Z221:AD230" name="kablan8"/>
    <protectedRange sqref="B241:F251 L241:P251 S241:W251 Z241:AD250" name="kablan9"/>
    <protectedRange sqref="B261:F271 L261:P271 S261:W271 Z261:AD270" name="kablan10"/>
    <protectedRange sqref="B281:F291 L281:P291 S281:W291 Z281:AD290" name="kablan11"/>
    <protectedRange sqref="B301:F311 L301:P311 S301:W311 Z301:AD310" name="kablan12"/>
    <protectedRange sqref="B321:F331 L321:P331 S321:W331 Z321:AD330" name="kablan13"/>
    <protectedRange sqref="B341:F351 L341:P351 S341:W351 Z341:AD350" name="kablan14"/>
    <protectedRange sqref="B361:F371 L361:P371 S361:W371 Z361:AD370" name="kablan15"/>
    <protectedRange sqref="B381:F391 L381:P391 S381:W391 Z381:AD390" name="kablan16"/>
    <protectedRange sqref="B401:F411 L401:P411 S401:W411 Z401:AD410" name="kablan17"/>
    <protectedRange sqref="B421:F431 L421:P431 S421:W431 Z421:AD430" name="kablan18"/>
    <protectedRange sqref="B441:F451 L441:P451 S441:W451 Z441:AD450" name="kablan19"/>
    <protectedRange sqref="B461:F471 L461:P471 S461:W471 Z461:AD470" name="kablan20"/>
    <protectedRange sqref="B481:F491 L481:P491 S481:W491 Z481:AD490" name="kablan21"/>
    <protectedRange sqref="B501:F511 L501:P511 S501:W511 Z501:AD510" name="kablan22"/>
    <protectedRange sqref="B521:F531 L521:P531 S521:W531 Z521:AD530" name="kablan23"/>
    <protectedRange sqref="B541:F551 L541:P551 S541:W551 Z541:AD550" name="kablan24"/>
    <protectedRange sqref="B561:F571 L561:P571 S561:W571 Z561:AD570" name="kablan25"/>
    <protectedRange sqref="B581:F591 B681:F691 L581:P591 L681:P691 S581:W591 S681:W691 Z581:AD590 Z681:AD690" name="kablan26"/>
    <protectedRange sqref="B601:F611 B701:F711 L601:P611 L701:P711 S601:W611 S701:W711 Z601:AD610 Z701:AD710" name="kablan27"/>
    <protectedRange sqref="B621:F631 B721:F731 L621:P631 L721:P731 S621:W631 S721:W731 Z621:AD630 Z721:AD730" name="kablan28"/>
    <protectedRange sqref="B641:F651 B741:F751 L641:P651 L741:P751 S641:W651 S741:W751 Z641:AD650 Z741:AD750" name="kablan29"/>
    <protectedRange sqref="B661:F671 B761:F771 B781:F791 B801:F811 B821:F831 B841:F851 B861:F871 L661:P671 L761:P771 L781:P791 L801:P811 L821:P831 L841:P851 L861:P871 S661:W671 S761:W771 S781:W791 S801:W811 S821:W831 S841:W851 S861:W871 Z661:AD670 Z761:AD770 Z781:AD790 Z801:AD810 Z821:AD830 Z841:AD850 Z861:AD870" name="kablan30"/>
  </protectedRanges>
  <customSheetViews>
    <customSheetView guid="{0C0A7354-1E68-4AF0-8238-6CB67405E9AA}" hiddenRows="1" showRuler="0" topLeftCell="A7">
      <selection activeCell="B11" sqref="B11"/>
      <pageMargins left="0.75" right="0.75" top="1" bottom="1" header="0.5" footer="0.5"/>
      <pageSetup paperSize="9" orientation="portrait" r:id="rId1"/>
      <headerFooter alignWithMargins="0"/>
    </customSheetView>
  </customSheetViews>
  <mergeCells count="715">
    <mergeCell ref="V839:V840"/>
    <mergeCell ref="V859:V860"/>
    <mergeCell ref="C839:C840"/>
    <mergeCell ref="D859:D860"/>
    <mergeCell ref="P819:P820"/>
    <mergeCell ref="T819:T820"/>
    <mergeCell ref="U819:U820"/>
    <mergeCell ref="AD779:AD780"/>
    <mergeCell ref="N799:N800"/>
    <mergeCell ref="O799:O800"/>
    <mergeCell ref="P799:P800"/>
    <mergeCell ref="T799:T800"/>
    <mergeCell ref="O779:O780"/>
    <mergeCell ref="P779:P780"/>
    <mergeCell ref="AB799:AB800"/>
    <mergeCell ref="AC799:AC800"/>
    <mergeCell ref="U779:U780"/>
    <mergeCell ref="U799:U800"/>
    <mergeCell ref="V799:V800"/>
    <mergeCell ref="AC779:AC780"/>
    <mergeCell ref="AB779:AB780"/>
    <mergeCell ref="V759:V760"/>
    <mergeCell ref="W759:W760"/>
    <mergeCell ref="U739:U740"/>
    <mergeCell ref="AA759:AA760"/>
    <mergeCell ref="V739:V740"/>
    <mergeCell ref="W739:W740"/>
    <mergeCell ref="F759:F760"/>
    <mergeCell ref="L759:L760"/>
    <mergeCell ref="M759:M760"/>
    <mergeCell ref="O759:O760"/>
    <mergeCell ref="P759:P760"/>
    <mergeCell ref="F739:F740"/>
    <mergeCell ref="L739:L740"/>
    <mergeCell ref="M739:M740"/>
    <mergeCell ref="N739:N740"/>
    <mergeCell ref="AC739:AC740"/>
    <mergeCell ref="T759:T760"/>
    <mergeCell ref="B759:B760"/>
    <mergeCell ref="B779:B780"/>
    <mergeCell ref="C759:C760"/>
    <mergeCell ref="C739:C740"/>
    <mergeCell ref="C779:C780"/>
    <mergeCell ref="AD759:AD760"/>
    <mergeCell ref="T779:T780"/>
    <mergeCell ref="B799:B800"/>
    <mergeCell ref="F799:F800"/>
    <mergeCell ref="L799:L800"/>
    <mergeCell ref="M799:M800"/>
    <mergeCell ref="D799:D800"/>
    <mergeCell ref="V779:V780"/>
    <mergeCell ref="W779:W780"/>
    <mergeCell ref="AA779:AA780"/>
    <mergeCell ref="C799:C800"/>
    <mergeCell ref="E799:E800"/>
    <mergeCell ref="N779:N780"/>
    <mergeCell ref="AA739:AA740"/>
    <mergeCell ref="AC759:AC760"/>
    <mergeCell ref="U759:U760"/>
    <mergeCell ref="F779:F780"/>
    <mergeCell ref="L779:L780"/>
    <mergeCell ref="M779:M780"/>
    <mergeCell ref="C719:C720"/>
    <mergeCell ref="E719:E720"/>
    <mergeCell ref="D719:D720"/>
    <mergeCell ref="B719:B720"/>
    <mergeCell ref="F719:F720"/>
    <mergeCell ref="L719:L720"/>
    <mergeCell ref="AD739:AD740"/>
    <mergeCell ref="AB739:AB740"/>
    <mergeCell ref="O739:O740"/>
    <mergeCell ref="P739:P740"/>
    <mergeCell ref="T739:T740"/>
    <mergeCell ref="B739:B740"/>
    <mergeCell ref="B699:B700"/>
    <mergeCell ref="T699:T700"/>
    <mergeCell ref="F699:F700"/>
    <mergeCell ref="L699:L700"/>
    <mergeCell ref="M699:M700"/>
    <mergeCell ref="N699:N700"/>
    <mergeCell ref="D699:D700"/>
    <mergeCell ref="C699:C700"/>
    <mergeCell ref="E699:E700"/>
    <mergeCell ref="O699:O700"/>
    <mergeCell ref="AB679:AB680"/>
    <mergeCell ref="AC679:AC680"/>
    <mergeCell ref="AD679:AD680"/>
    <mergeCell ref="N719:N720"/>
    <mergeCell ref="O719:O720"/>
    <mergeCell ref="V699:V700"/>
    <mergeCell ref="W699:W700"/>
    <mergeCell ref="AA699:AA700"/>
    <mergeCell ref="W719:W720"/>
    <mergeCell ref="AA719:AA720"/>
    <mergeCell ref="V679:V680"/>
    <mergeCell ref="W679:W680"/>
    <mergeCell ref="P699:P700"/>
    <mergeCell ref="U699:U700"/>
    <mergeCell ref="AD699:AD700"/>
    <mergeCell ref="AB719:AB720"/>
    <mergeCell ref="AC719:AC720"/>
    <mergeCell ref="AD719:AD720"/>
    <mergeCell ref="AB699:AB700"/>
    <mergeCell ref="AC699:AC700"/>
    <mergeCell ref="N679:N680"/>
    <mergeCell ref="O679:O680"/>
    <mergeCell ref="P679:P680"/>
    <mergeCell ref="B639:B640"/>
    <mergeCell ref="B679:B680"/>
    <mergeCell ref="F679:F680"/>
    <mergeCell ref="L679:L680"/>
    <mergeCell ref="M679:M680"/>
    <mergeCell ref="C679:C680"/>
    <mergeCell ref="E679:E680"/>
    <mergeCell ref="D679:D680"/>
    <mergeCell ref="M659:M660"/>
    <mergeCell ref="M639:M640"/>
    <mergeCell ref="C659:C660"/>
    <mergeCell ref="AD659:AD660"/>
    <mergeCell ref="AB659:AB660"/>
    <mergeCell ref="AC659:AC660"/>
    <mergeCell ref="B659:B660"/>
    <mergeCell ref="U659:U660"/>
    <mergeCell ref="V659:V660"/>
    <mergeCell ref="W659:W660"/>
    <mergeCell ref="F659:F660"/>
    <mergeCell ref="L659:L660"/>
    <mergeCell ref="N659:N660"/>
    <mergeCell ref="W619:W620"/>
    <mergeCell ref="T639:T640"/>
    <mergeCell ref="U639:U640"/>
    <mergeCell ref="V639:V640"/>
    <mergeCell ref="W639:W640"/>
    <mergeCell ref="U619:U620"/>
    <mergeCell ref="V619:V620"/>
    <mergeCell ref="AA659:AA660"/>
    <mergeCell ref="T679:T680"/>
    <mergeCell ref="U679:U680"/>
    <mergeCell ref="AA679:AA680"/>
    <mergeCell ref="H1:J1"/>
    <mergeCell ref="T619:T620"/>
    <mergeCell ref="O619:O620"/>
    <mergeCell ref="N619:N620"/>
    <mergeCell ref="P619:P620"/>
    <mergeCell ref="P559:P560"/>
    <mergeCell ref="M539:M540"/>
    <mergeCell ref="O519:O520"/>
    <mergeCell ref="N259:N260"/>
    <mergeCell ref="O159:O160"/>
    <mergeCell ref="O539:O540"/>
    <mergeCell ref="P539:P540"/>
    <mergeCell ref="T539:T540"/>
    <mergeCell ref="O419:O420"/>
    <mergeCell ref="N379:N380"/>
    <mergeCell ref="O379:O380"/>
    <mergeCell ref="N339:N340"/>
    <mergeCell ref="O339:O340"/>
    <mergeCell ref="P479:P480"/>
    <mergeCell ref="P359:P360"/>
    <mergeCell ref="T339:T340"/>
    <mergeCell ref="N479:N480"/>
    <mergeCell ref="O479:O480"/>
    <mergeCell ref="T359:T360"/>
    <mergeCell ref="B619:B620"/>
    <mergeCell ref="U579:U580"/>
    <mergeCell ref="V579:V580"/>
    <mergeCell ref="P659:P660"/>
    <mergeCell ref="T659:T660"/>
    <mergeCell ref="P599:P600"/>
    <mergeCell ref="T599:T600"/>
    <mergeCell ref="U599:U600"/>
    <mergeCell ref="V599:V600"/>
    <mergeCell ref="P639:P640"/>
    <mergeCell ref="C639:C640"/>
    <mergeCell ref="E639:E640"/>
    <mergeCell ref="D639:D640"/>
    <mergeCell ref="C599:C600"/>
    <mergeCell ref="E599:E600"/>
    <mergeCell ref="F619:F620"/>
    <mergeCell ref="C619:C620"/>
    <mergeCell ref="E619:E620"/>
    <mergeCell ref="D619:D620"/>
    <mergeCell ref="F639:F640"/>
    <mergeCell ref="B599:B600"/>
    <mergeCell ref="N639:N640"/>
    <mergeCell ref="O659:O660"/>
    <mergeCell ref="AA599:AA600"/>
    <mergeCell ref="AB599:AB600"/>
    <mergeCell ref="AC599:AC600"/>
    <mergeCell ref="AD599:AD600"/>
    <mergeCell ref="E659:E660"/>
    <mergeCell ref="D659:D660"/>
    <mergeCell ref="L619:L620"/>
    <mergeCell ref="M619:M620"/>
    <mergeCell ref="O639:O640"/>
    <mergeCell ref="L639:L640"/>
    <mergeCell ref="W599:W600"/>
    <mergeCell ref="F599:F600"/>
    <mergeCell ref="L599:L600"/>
    <mergeCell ref="M599:M600"/>
    <mergeCell ref="N599:N600"/>
    <mergeCell ref="O599:O600"/>
    <mergeCell ref="AA639:AA640"/>
    <mergeCell ref="AB639:AB640"/>
    <mergeCell ref="AC639:AC640"/>
    <mergeCell ref="AD639:AD640"/>
    <mergeCell ref="AA619:AA620"/>
    <mergeCell ref="AB619:AB620"/>
    <mergeCell ref="AC619:AC620"/>
    <mergeCell ref="AD619:AD620"/>
    <mergeCell ref="B579:B580"/>
    <mergeCell ref="F579:F580"/>
    <mergeCell ref="L579:L580"/>
    <mergeCell ref="M579:M580"/>
    <mergeCell ref="C579:C580"/>
    <mergeCell ref="AB579:AB580"/>
    <mergeCell ref="AC579:AC580"/>
    <mergeCell ref="AD579:AD580"/>
    <mergeCell ref="T559:T560"/>
    <mergeCell ref="E579:E580"/>
    <mergeCell ref="W579:W580"/>
    <mergeCell ref="AA579:AA580"/>
    <mergeCell ref="V559:V560"/>
    <mergeCell ref="W559:W560"/>
    <mergeCell ref="N579:N580"/>
    <mergeCell ref="O579:O580"/>
    <mergeCell ref="P579:P580"/>
    <mergeCell ref="T579:T580"/>
    <mergeCell ref="U559:U560"/>
    <mergeCell ref="AC559:AC560"/>
    <mergeCell ref="V539:V540"/>
    <mergeCell ref="AB539:AB540"/>
    <mergeCell ref="AC539:AC540"/>
    <mergeCell ref="AD539:AD540"/>
    <mergeCell ref="B559:B560"/>
    <mergeCell ref="F559:F560"/>
    <mergeCell ref="L559:L560"/>
    <mergeCell ref="M559:M560"/>
    <mergeCell ref="N559:N560"/>
    <mergeCell ref="O559:O560"/>
    <mergeCell ref="B539:B540"/>
    <mergeCell ref="F539:F540"/>
    <mergeCell ref="AB559:AB560"/>
    <mergeCell ref="C559:C560"/>
    <mergeCell ref="E559:E560"/>
    <mergeCell ref="D559:D560"/>
    <mergeCell ref="AD559:AD560"/>
    <mergeCell ref="AC519:AC520"/>
    <mergeCell ref="P519:P520"/>
    <mergeCell ref="T519:T520"/>
    <mergeCell ref="V519:V520"/>
    <mergeCell ref="W519:W520"/>
    <mergeCell ref="AD519:AD520"/>
    <mergeCell ref="U519:U520"/>
    <mergeCell ref="B519:B520"/>
    <mergeCell ref="F519:F520"/>
    <mergeCell ref="L519:L520"/>
    <mergeCell ref="M519:M520"/>
    <mergeCell ref="N519:N520"/>
    <mergeCell ref="B499:B500"/>
    <mergeCell ref="V499:V500"/>
    <mergeCell ref="W499:W500"/>
    <mergeCell ref="AA519:AA520"/>
    <mergeCell ref="AB519:AB520"/>
    <mergeCell ref="C539:C540"/>
    <mergeCell ref="N539:N540"/>
    <mergeCell ref="L539:L540"/>
    <mergeCell ref="W539:W540"/>
    <mergeCell ref="AA539:AA540"/>
    <mergeCell ref="M499:M500"/>
    <mergeCell ref="T499:T500"/>
    <mergeCell ref="P499:P500"/>
    <mergeCell ref="C519:C520"/>
    <mergeCell ref="E499:E500"/>
    <mergeCell ref="E519:E520"/>
    <mergeCell ref="E539:E540"/>
    <mergeCell ref="D519:D520"/>
    <mergeCell ref="D539:D540"/>
    <mergeCell ref="C499:C500"/>
    <mergeCell ref="D499:D500"/>
    <mergeCell ref="N499:N500"/>
    <mergeCell ref="O499:O500"/>
    <mergeCell ref="U539:U540"/>
    <mergeCell ref="E459:E460"/>
    <mergeCell ref="E479:E480"/>
    <mergeCell ref="C439:C440"/>
    <mergeCell ref="D439:D440"/>
    <mergeCell ref="D459:D460"/>
    <mergeCell ref="C459:C460"/>
    <mergeCell ref="C479:C480"/>
    <mergeCell ref="C319:C320"/>
    <mergeCell ref="C359:C360"/>
    <mergeCell ref="C339:C340"/>
    <mergeCell ref="E399:E400"/>
    <mergeCell ref="E419:E420"/>
    <mergeCell ref="C399:C400"/>
    <mergeCell ref="D419:D420"/>
    <mergeCell ref="D399:D400"/>
    <mergeCell ref="C419:C420"/>
    <mergeCell ref="D319:D320"/>
    <mergeCell ref="E319:E320"/>
    <mergeCell ref="E339:E340"/>
    <mergeCell ref="E359:E360"/>
    <mergeCell ref="D479:D480"/>
    <mergeCell ref="E79:E80"/>
    <mergeCell ref="E99:E100"/>
    <mergeCell ref="C219:C220"/>
    <mergeCell ref="C259:C260"/>
    <mergeCell ref="D259:D260"/>
    <mergeCell ref="D279:D280"/>
    <mergeCell ref="C159:C160"/>
    <mergeCell ref="C139:C140"/>
    <mergeCell ref="C179:C180"/>
    <mergeCell ref="C279:C280"/>
    <mergeCell ref="E239:E240"/>
    <mergeCell ref="E259:E260"/>
    <mergeCell ref="E279:E280"/>
    <mergeCell ref="E139:E140"/>
    <mergeCell ref="E159:E160"/>
    <mergeCell ref="E179:E180"/>
    <mergeCell ref="D239:D240"/>
    <mergeCell ref="E119:E120"/>
    <mergeCell ref="E219:E220"/>
    <mergeCell ref="A1:C1"/>
    <mergeCell ref="C99:C100"/>
    <mergeCell ref="B119:B120"/>
    <mergeCell ref="D79:D80"/>
    <mergeCell ref="D99:D100"/>
    <mergeCell ref="D119:D120"/>
    <mergeCell ref="C79:C80"/>
    <mergeCell ref="C119:C120"/>
    <mergeCell ref="B419:B420"/>
    <mergeCell ref="B379:B380"/>
    <mergeCell ref="B339:B340"/>
    <mergeCell ref="B399:B400"/>
    <mergeCell ref="B299:B300"/>
    <mergeCell ref="C199:C200"/>
    <mergeCell ref="B199:B200"/>
    <mergeCell ref="B79:B80"/>
    <mergeCell ref="B99:B100"/>
    <mergeCell ref="D139:D140"/>
    <mergeCell ref="D159:D160"/>
    <mergeCell ref="D179:D180"/>
    <mergeCell ref="D199:D200"/>
    <mergeCell ref="B219:B220"/>
    <mergeCell ref="B139:B140"/>
    <mergeCell ref="D219:D220"/>
    <mergeCell ref="F499:F500"/>
    <mergeCell ref="L499:L500"/>
    <mergeCell ref="AC439:AC440"/>
    <mergeCell ref="AD439:AD440"/>
    <mergeCell ref="T439:T440"/>
    <mergeCell ref="U439:U440"/>
    <mergeCell ref="V439:V440"/>
    <mergeCell ref="W439:W440"/>
    <mergeCell ref="AA439:AA440"/>
    <mergeCell ref="M479:M480"/>
    <mergeCell ref="M459:M460"/>
    <mergeCell ref="AA499:AA500"/>
    <mergeCell ref="AD499:AD500"/>
    <mergeCell ref="P459:P460"/>
    <mergeCell ref="T479:T480"/>
    <mergeCell ref="U479:U480"/>
    <mergeCell ref="T459:T460"/>
    <mergeCell ref="U459:U460"/>
    <mergeCell ref="U499:U500"/>
    <mergeCell ref="AC419:AC420"/>
    <mergeCell ref="AD419:AD420"/>
    <mergeCell ref="B439:B440"/>
    <mergeCell ref="F439:F440"/>
    <mergeCell ref="L439:L440"/>
    <mergeCell ref="M439:M440"/>
    <mergeCell ref="N439:N440"/>
    <mergeCell ref="O439:O440"/>
    <mergeCell ref="P439:P440"/>
    <mergeCell ref="AB439:AB440"/>
    <mergeCell ref="E439:E440"/>
    <mergeCell ref="AB419:AB420"/>
    <mergeCell ref="T399:T400"/>
    <mergeCell ref="U399:U400"/>
    <mergeCell ref="V399:V400"/>
    <mergeCell ref="W399:W400"/>
    <mergeCell ref="AA399:AA400"/>
    <mergeCell ref="AB399:AB400"/>
    <mergeCell ref="T419:T420"/>
    <mergeCell ref="AA419:AA420"/>
    <mergeCell ref="U419:U420"/>
    <mergeCell ref="V419:V420"/>
    <mergeCell ref="W419:W420"/>
    <mergeCell ref="F399:F400"/>
    <mergeCell ref="L399:L400"/>
    <mergeCell ref="M399:M400"/>
    <mergeCell ref="N399:N400"/>
    <mergeCell ref="O399:O400"/>
    <mergeCell ref="P399:P400"/>
    <mergeCell ref="F419:F420"/>
    <mergeCell ref="L419:L420"/>
    <mergeCell ref="M419:M420"/>
    <mergeCell ref="P419:P420"/>
    <mergeCell ref="N419:N420"/>
    <mergeCell ref="AC399:AC400"/>
    <mergeCell ref="AD399:AD400"/>
    <mergeCell ref="P379:P380"/>
    <mergeCell ref="T379:T380"/>
    <mergeCell ref="AB379:AB380"/>
    <mergeCell ref="AC379:AC380"/>
    <mergeCell ref="U379:U380"/>
    <mergeCell ref="AD379:AD380"/>
    <mergeCell ref="AC359:AC360"/>
    <mergeCell ref="V379:V380"/>
    <mergeCell ref="W379:W380"/>
    <mergeCell ref="AA379:AA380"/>
    <mergeCell ref="F379:F380"/>
    <mergeCell ref="L379:L380"/>
    <mergeCell ref="M379:M380"/>
    <mergeCell ref="C379:C380"/>
    <mergeCell ref="E379:E380"/>
    <mergeCell ref="D379:D380"/>
    <mergeCell ref="AA359:AA360"/>
    <mergeCell ref="AB359:AB360"/>
    <mergeCell ref="AB339:AB340"/>
    <mergeCell ref="V359:V360"/>
    <mergeCell ref="AC339:AC340"/>
    <mergeCell ref="AD359:AD360"/>
    <mergeCell ref="AD339:AD340"/>
    <mergeCell ref="B359:B360"/>
    <mergeCell ref="F359:F360"/>
    <mergeCell ref="L359:L360"/>
    <mergeCell ref="M359:M360"/>
    <mergeCell ref="N359:N360"/>
    <mergeCell ref="O359:O360"/>
    <mergeCell ref="D359:D360"/>
    <mergeCell ref="U359:U360"/>
    <mergeCell ref="W359:W360"/>
    <mergeCell ref="AA319:AA320"/>
    <mergeCell ref="AB319:AB320"/>
    <mergeCell ref="D339:D340"/>
    <mergeCell ref="U339:U340"/>
    <mergeCell ref="V339:V340"/>
    <mergeCell ref="W339:W340"/>
    <mergeCell ref="AA339:AA340"/>
    <mergeCell ref="P339:P340"/>
    <mergeCell ref="T319:T320"/>
    <mergeCell ref="U319:U320"/>
    <mergeCell ref="V319:V320"/>
    <mergeCell ref="W319:W320"/>
    <mergeCell ref="F339:F340"/>
    <mergeCell ref="L339:L340"/>
    <mergeCell ref="M339:M340"/>
    <mergeCell ref="AD299:AD300"/>
    <mergeCell ref="B319:B320"/>
    <mergeCell ref="F319:F320"/>
    <mergeCell ref="L319:L320"/>
    <mergeCell ref="M319:M320"/>
    <mergeCell ref="N319:N320"/>
    <mergeCell ref="O319:O320"/>
    <mergeCell ref="P319:P320"/>
    <mergeCell ref="AC319:AC320"/>
    <mergeCell ref="AD319:AD320"/>
    <mergeCell ref="P299:P300"/>
    <mergeCell ref="T299:T300"/>
    <mergeCell ref="AB299:AB300"/>
    <mergeCell ref="AC299:AC300"/>
    <mergeCell ref="U299:U300"/>
    <mergeCell ref="V299:V300"/>
    <mergeCell ref="W299:W300"/>
    <mergeCell ref="AA299:AA300"/>
    <mergeCell ref="F299:F300"/>
    <mergeCell ref="L299:L300"/>
    <mergeCell ref="M299:M300"/>
    <mergeCell ref="C299:C300"/>
    <mergeCell ref="D299:D300"/>
    <mergeCell ref="E299:E300"/>
    <mergeCell ref="AC279:AC280"/>
    <mergeCell ref="AD279:AD280"/>
    <mergeCell ref="T279:T280"/>
    <mergeCell ref="U279:U280"/>
    <mergeCell ref="V279:V280"/>
    <mergeCell ref="W279:W280"/>
    <mergeCell ref="AD259:AD260"/>
    <mergeCell ref="B279:B280"/>
    <mergeCell ref="F279:F280"/>
    <mergeCell ref="L279:L280"/>
    <mergeCell ref="M279:M280"/>
    <mergeCell ref="N279:N280"/>
    <mergeCell ref="O279:O280"/>
    <mergeCell ref="P279:P280"/>
    <mergeCell ref="AA279:AA280"/>
    <mergeCell ref="AB279:AB280"/>
    <mergeCell ref="W259:W260"/>
    <mergeCell ref="AA259:AA260"/>
    <mergeCell ref="M119:M120"/>
    <mergeCell ref="L119:L120"/>
    <mergeCell ref="N159:N160"/>
    <mergeCell ref="U259:U260"/>
    <mergeCell ref="V259:V260"/>
    <mergeCell ref="N239:N240"/>
    <mergeCell ref="P219:P220"/>
    <mergeCell ref="F219:F220"/>
    <mergeCell ref="L219:L220"/>
    <mergeCell ref="M219:M220"/>
    <mergeCell ref="N219:N220"/>
    <mergeCell ref="O219:O220"/>
    <mergeCell ref="F139:F140"/>
    <mergeCell ref="L139:L140"/>
    <mergeCell ref="M139:M140"/>
    <mergeCell ref="N139:N140"/>
    <mergeCell ref="O139:O140"/>
    <mergeCell ref="P139:P140"/>
    <mergeCell ref="F119:F120"/>
    <mergeCell ref="AB239:AB240"/>
    <mergeCell ref="AC239:AC240"/>
    <mergeCell ref="W239:W240"/>
    <mergeCell ref="AA239:AA240"/>
    <mergeCell ref="AB259:AB260"/>
    <mergeCell ref="AC259:AC260"/>
    <mergeCell ref="AD239:AD240"/>
    <mergeCell ref="B259:B260"/>
    <mergeCell ref="F259:F260"/>
    <mergeCell ref="L259:L260"/>
    <mergeCell ref="M259:M260"/>
    <mergeCell ref="O259:O260"/>
    <mergeCell ref="P259:P260"/>
    <mergeCell ref="T259:T260"/>
    <mergeCell ref="U239:U240"/>
    <mergeCell ref="V239:V240"/>
    <mergeCell ref="T239:T240"/>
    <mergeCell ref="B239:B240"/>
    <mergeCell ref="F239:F240"/>
    <mergeCell ref="L239:L240"/>
    <mergeCell ref="M239:M240"/>
    <mergeCell ref="C239:C240"/>
    <mergeCell ref="O239:O240"/>
    <mergeCell ref="P239:P240"/>
    <mergeCell ref="AA219:AA220"/>
    <mergeCell ref="AB219:AB220"/>
    <mergeCell ref="AC219:AC220"/>
    <mergeCell ref="AD219:AD220"/>
    <mergeCell ref="T219:T220"/>
    <mergeCell ref="U219:U220"/>
    <mergeCell ref="V219:V220"/>
    <mergeCell ref="W219:W220"/>
    <mergeCell ref="V199:V200"/>
    <mergeCell ref="W199:W200"/>
    <mergeCell ref="AA199:AA200"/>
    <mergeCell ref="AD199:AD200"/>
    <mergeCell ref="P199:P200"/>
    <mergeCell ref="E199:E200"/>
    <mergeCell ref="O179:O180"/>
    <mergeCell ref="P179:P180"/>
    <mergeCell ref="T199:T200"/>
    <mergeCell ref="AB199:AB200"/>
    <mergeCell ref="AC199:AC200"/>
    <mergeCell ref="U199:U200"/>
    <mergeCell ref="T179:T180"/>
    <mergeCell ref="U179:U180"/>
    <mergeCell ref="V179:V180"/>
    <mergeCell ref="W179:W180"/>
    <mergeCell ref="AA179:AA180"/>
    <mergeCell ref="AB179:AB180"/>
    <mergeCell ref="O199:O200"/>
    <mergeCell ref="N199:N200"/>
    <mergeCell ref="F199:F200"/>
    <mergeCell ref="L199:L200"/>
    <mergeCell ref="M199:M200"/>
    <mergeCell ref="AB159:AB160"/>
    <mergeCell ref="AC159:AC160"/>
    <mergeCell ref="U159:U160"/>
    <mergeCell ref="V159:V160"/>
    <mergeCell ref="W159:W160"/>
    <mergeCell ref="AA159:AA160"/>
    <mergeCell ref="AD159:AD160"/>
    <mergeCell ref="B179:B180"/>
    <mergeCell ref="F179:F180"/>
    <mergeCell ref="L179:L180"/>
    <mergeCell ref="M179:M180"/>
    <mergeCell ref="N179:N180"/>
    <mergeCell ref="B159:B160"/>
    <mergeCell ref="F159:F160"/>
    <mergeCell ref="P159:P160"/>
    <mergeCell ref="T159:T160"/>
    <mergeCell ref="L159:L160"/>
    <mergeCell ref="M159:M160"/>
    <mergeCell ref="AC179:AC180"/>
    <mergeCell ref="AD179:AD180"/>
    <mergeCell ref="AC139:AC140"/>
    <mergeCell ref="AD139:AD140"/>
    <mergeCell ref="T139:T140"/>
    <mergeCell ref="U139:U140"/>
    <mergeCell ref="V139:V140"/>
    <mergeCell ref="W139:W140"/>
    <mergeCell ref="AA139:AA140"/>
    <mergeCell ref="AC119:AC120"/>
    <mergeCell ref="AD119:AD120"/>
    <mergeCell ref="AB139:AB140"/>
    <mergeCell ref="W119:W120"/>
    <mergeCell ref="AA119:AA120"/>
    <mergeCell ref="N119:N120"/>
    <mergeCell ref="O119:O120"/>
    <mergeCell ref="P119:P120"/>
    <mergeCell ref="T119:T120"/>
    <mergeCell ref="U119:U120"/>
    <mergeCell ref="V119:V120"/>
    <mergeCell ref="AB119:AB120"/>
    <mergeCell ref="AC79:AC80"/>
    <mergeCell ref="AD79:AD80"/>
    <mergeCell ref="P99:P100"/>
    <mergeCell ref="T99:T100"/>
    <mergeCell ref="U99:U100"/>
    <mergeCell ref="V99:V100"/>
    <mergeCell ref="W99:W100"/>
    <mergeCell ref="AA99:AA100"/>
    <mergeCell ref="AB99:AB100"/>
    <mergeCell ref="AC99:AC100"/>
    <mergeCell ref="T79:T80"/>
    <mergeCell ref="U79:U80"/>
    <mergeCell ref="V79:V80"/>
    <mergeCell ref="W79:W80"/>
    <mergeCell ref="AA79:AA80"/>
    <mergeCell ref="AB79:AB80"/>
    <mergeCell ref="AD99:AD100"/>
    <mergeCell ref="O79:O80"/>
    <mergeCell ref="L99:L100"/>
    <mergeCell ref="M99:M100"/>
    <mergeCell ref="N99:N100"/>
    <mergeCell ref="O99:O100"/>
    <mergeCell ref="P79:P80"/>
    <mergeCell ref="L79:L80"/>
    <mergeCell ref="N79:N80"/>
    <mergeCell ref="F79:F80"/>
    <mergeCell ref="F99:F100"/>
    <mergeCell ref="M79:M80"/>
    <mergeCell ref="N299:N300"/>
    <mergeCell ref="O299:O300"/>
    <mergeCell ref="N459:N460"/>
    <mergeCell ref="V719:V720"/>
    <mergeCell ref="O459:O460"/>
    <mergeCell ref="D579:D580"/>
    <mergeCell ref="D599:D600"/>
    <mergeCell ref="D759:D760"/>
    <mergeCell ref="AD799:AD800"/>
    <mergeCell ref="W799:W800"/>
    <mergeCell ref="AA799:AA800"/>
    <mergeCell ref="E759:E760"/>
    <mergeCell ref="E779:E780"/>
    <mergeCell ref="D779:D780"/>
    <mergeCell ref="AB759:AB760"/>
    <mergeCell ref="D739:D740"/>
    <mergeCell ref="P719:P720"/>
    <mergeCell ref="T719:T720"/>
    <mergeCell ref="U719:U720"/>
    <mergeCell ref="M719:M720"/>
    <mergeCell ref="E739:E740"/>
    <mergeCell ref="N759:N760"/>
    <mergeCell ref="AD479:AD480"/>
    <mergeCell ref="AA479:AA480"/>
    <mergeCell ref="AA819:AA820"/>
    <mergeCell ref="B819:B820"/>
    <mergeCell ref="C819:C820"/>
    <mergeCell ref="E819:E820"/>
    <mergeCell ref="N819:N820"/>
    <mergeCell ref="O819:O820"/>
    <mergeCell ref="F819:F820"/>
    <mergeCell ref="L819:L820"/>
    <mergeCell ref="M819:M820"/>
    <mergeCell ref="D819:D820"/>
    <mergeCell ref="V819:V820"/>
    <mergeCell ref="B839:B840"/>
    <mergeCell ref="F839:F840"/>
    <mergeCell ref="L839:L840"/>
    <mergeCell ref="M839:M840"/>
    <mergeCell ref="D839:D840"/>
    <mergeCell ref="E839:E840"/>
    <mergeCell ref="AA839:AA840"/>
    <mergeCell ref="AB839:AB840"/>
    <mergeCell ref="F859:F860"/>
    <mergeCell ref="L859:L860"/>
    <mergeCell ref="M859:M860"/>
    <mergeCell ref="N859:N860"/>
    <mergeCell ref="T859:T860"/>
    <mergeCell ref="U859:U860"/>
    <mergeCell ref="O859:O860"/>
    <mergeCell ref="P859:P860"/>
    <mergeCell ref="N839:N840"/>
    <mergeCell ref="W839:W840"/>
    <mergeCell ref="O839:O840"/>
    <mergeCell ref="P839:P840"/>
    <mergeCell ref="T839:T840"/>
    <mergeCell ref="U839:U840"/>
    <mergeCell ref="C859:C860"/>
    <mergeCell ref="E859:E860"/>
    <mergeCell ref="AD859:AD860"/>
    <mergeCell ref="W859:W860"/>
    <mergeCell ref="AA859:AA860"/>
    <mergeCell ref="AB859:AB860"/>
    <mergeCell ref="AC859:AC860"/>
    <mergeCell ref="AD839:AD840"/>
    <mergeCell ref="V459:V460"/>
    <mergeCell ref="W459:W460"/>
    <mergeCell ref="W479:W480"/>
    <mergeCell ref="AB819:AB820"/>
    <mergeCell ref="AB479:AB480"/>
    <mergeCell ref="AC479:AC480"/>
    <mergeCell ref="AC819:AC820"/>
    <mergeCell ref="AB499:AB500"/>
    <mergeCell ref="AC499:AC500"/>
    <mergeCell ref="AA559:AA560"/>
    <mergeCell ref="AA459:AA460"/>
    <mergeCell ref="AB459:AB460"/>
    <mergeCell ref="AC459:AC460"/>
    <mergeCell ref="AD459:AD460"/>
    <mergeCell ref="V479:V480"/>
    <mergeCell ref="AC839:AC840"/>
    <mergeCell ref="AD819:AD820"/>
    <mergeCell ref="W819:W820"/>
  </mergeCells>
  <phoneticPr fontId="6" type="noConversion"/>
  <conditionalFormatting sqref="C51">
    <cfRule type="expression" dxfId="178" priority="162" stopIfTrue="1">
      <formula>$C51&lt;&gt;$C$845</formula>
    </cfRule>
  </conditionalFormatting>
  <conditionalFormatting sqref="C50">
    <cfRule type="expression" dxfId="177" priority="163" stopIfTrue="1">
      <formula>$C50&lt;&gt;$C$825</formula>
    </cfRule>
  </conditionalFormatting>
  <conditionalFormatting sqref="C49">
    <cfRule type="expression" dxfId="176" priority="164" stopIfTrue="1">
      <formula>$C49&lt;&gt;$C$805</formula>
    </cfRule>
  </conditionalFormatting>
  <conditionalFormatting sqref="C48">
    <cfRule type="expression" dxfId="175" priority="165" stopIfTrue="1">
      <formula>$C48&lt;&gt;$C$785</formula>
    </cfRule>
  </conditionalFormatting>
  <conditionalFormatting sqref="C47">
    <cfRule type="expression" dxfId="174" priority="166" stopIfTrue="1">
      <formula>$C47&lt;&gt;$C$671</formula>
    </cfRule>
  </conditionalFormatting>
  <conditionalFormatting sqref="C46">
    <cfRule type="expression" dxfId="173" priority="167" stopIfTrue="1">
      <formula>$C46&lt;&gt;$C$651</formula>
    </cfRule>
  </conditionalFormatting>
  <conditionalFormatting sqref="C45">
    <cfRule type="expression" dxfId="172" priority="168" stopIfTrue="1">
      <formula>$C45&lt;&gt;$C$631</formula>
    </cfRule>
  </conditionalFormatting>
  <conditionalFormatting sqref="C44">
    <cfRule type="expression" dxfId="171" priority="169" stopIfTrue="1">
      <formula>$C44&lt;&gt;$C$611</formula>
    </cfRule>
  </conditionalFormatting>
  <conditionalFormatting sqref="H3:H42">
    <cfRule type="cellIs" dxfId="170" priority="170" stopIfTrue="1" operator="notEqual">
      <formula>G3</formula>
    </cfRule>
  </conditionalFormatting>
  <conditionalFormatting sqref="E81:E91 E101:E111 E121:E131 E141:E151 E161:E171 E181:E191 E201:E211 E221:E231 E241:E251 E281:E291 E301:E311 E341:E351 E361:E371 E261:E271 E421:E431 E441:E451 E481:E491 E501:E511 E321:E331 E561:E571 E581:E591 E621:E631 E641:E651 E381:E391 E701:E711 E721:E731 E761:E771 E781:E791 E401:E411 E821:E831 E841:E851 E861:E871 E801:E811 E741:E751 E681:E691 E661:E671 E601:E611 E541:E551 E521:E531 E461:E471 O81:O91 O101:O111 O121:O131 O141:O151 O161:O171 O181:O191 O201:O211 O221:O231 O241:O251 O261:O271 O281:O291 O301:O311 O321:O331 O341:O351 O361:O371 O381:O391 O401:O411 O421:O431 O441:O451 O461:O471 O481:O491 O501:O511 O521:O531 O541:O551 O561:O571 O581:O591 O601:O611 O621:O631 O641:O651 O661:O671 O681:O691 O701:O711 O721:O731 O741:O751 O761:O771 O781:O791 O801:O811 O821:O831 O841:O851 O861:O871 V81:V91 V101:V111 V121:V131 V141:V151 V161:V171 V181:V191 V201:V211 V221:V231 V241:V251 V261:V271 V281:V291 V301:V311 V321:V331 V341:V351 V361:V371 V381:V391 V401:V411 V421:V431 V441:V451 V461:V471 V481:V491 V501:V511 V521:V531 V541:V551 V561:V571 V581:V591 V601:V611 V621:V631 V641:V651 V661:V671 V681:V691 V701:V711 V721:V731 V741:V751 V761:V771 V781:V791 V801:V811 V821:V831 V841:V851 V861:V871 AC81:AC90 AC101:AC110 AC121:AC130 AC141:AC150 AC161:AC170 AC181:AC190 AC201:AC210 AC221:AC230 AC241:AC250 AC261:AC270 AC281:AC290 AC301:AC310 AC321:AC330 AC341:AC350 AC361:AC370 AC381:AC390 AC401:AC410 AC421:AC430 AC441:AC450 AC461:AC470 AC481:AC490 AC501:AC510 AC521:AC530 AC541:AC550 AC561:AC570 AC581:AC590 AC601:AC610 AC621:AC630 AC641:AC650 AC661:AC670 AC681:AC690 AC701:AC710 AC721:AC730 AC741:AC750 AC761:AC770 AC781:AC790 AC801:AC810 AC821:AC830 AC841:AC850 AC861:AC870">
    <cfRule type="expression" dxfId="169" priority="171" stopIfTrue="1">
      <formula>AND(COUNTA(E81)=1,(OR(E81&lt;$C$77,E81&gt;$E$77+61)))</formula>
    </cfRule>
  </conditionalFormatting>
  <conditionalFormatting sqref="D81:D91">
    <cfRule type="expression" dxfId="168" priority="161" stopIfTrue="1">
      <formula>AND(COUNTA(D81)=1,(OR(D81&lt;$C$77,D81&gt;$E$77+61)))</formula>
    </cfRule>
  </conditionalFormatting>
  <conditionalFormatting sqref="D101:D111">
    <cfRule type="expression" dxfId="167" priority="160" stopIfTrue="1">
      <formula>AND(COUNTA(D101)=1,(OR(D101&lt;$C$77,D101&gt;$E$77+61)))</formula>
    </cfRule>
  </conditionalFormatting>
  <conditionalFormatting sqref="D121:D131">
    <cfRule type="expression" dxfId="166" priority="159" stopIfTrue="1">
      <formula>AND(COUNTA(D121)=1,(OR(D121&lt;$C$77,D121&gt;$E$77+61)))</formula>
    </cfRule>
  </conditionalFormatting>
  <conditionalFormatting sqref="D141:D151">
    <cfRule type="expression" dxfId="165" priority="158" stopIfTrue="1">
      <formula>AND(COUNTA(D141)=1,(OR(D141&lt;$C$77,D141&gt;$E$77+61)))</formula>
    </cfRule>
  </conditionalFormatting>
  <conditionalFormatting sqref="D161:D171">
    <cfRule type="expression" dxfId="164" priority="157" stopIfTrue="1">
      <formula>AND(COUNTA(D161)=1,(OR(D161&lt;$C$77,D161&gt;$E$77+61)))</formula>
    </cfRule>
  </conditionalFormatting>
  <conditionalFormatting sqref="D181:D191">
    <cfRule type="expression" dxfId="163" priority="156" stopIfTrue="1">
      <formula>AND(COUNTA(D181)=1,(OR(D181&lt;$C$77,D181&gt;$E$77+61)))</formula>
    </cfRule>
  </conditionalFormatting>
  <conditionalFormatting sqref="D201:D211">
    <cfRule type="expression" dxfId="162" priority="155" stopIfTrue="1">
      <formula>AND(COUNTA(D201)=1,(OR(D201&lt;$C$77,D201&gt;$E$77+61)))</formula>
    </cfRule>
  </conditionalFormatting>
  <conditionalFormatting sqref="D221:D231">
    <cfRule type="expression" dxfId="161" priority="154" stopIfTrue="1">
      <formula>AND(COUNTA(D221)=1,(OR(D221&lt;$C$77,D221&gt;$E$77+61)))</formula>
    </cfRule>
  </conditionalFormatting>
  <conditionalFormatting sqref="D241:D251">
    <cfRule type="expression" dxfId="160" priority="153" stopIfTrue="1">
      <formula>AND(COUNTA(D241)=1,(OR(D241&lt;$C$77,D241&gt;$E$77+61)))</formula>
    </cfRule>
  </conditionalFormatting>
  <conditionalFormatting sqref="D261:D271">
    <cfRule type="expression" dxfId="159" priority="152" stopIfTrue="1">
      <formula>AND(COUNTA(D261)=1,(OR(D261&lt;$C$77,D261&gt;$E$77+61)))</formula>
    </cfRule>
  </conditionalFormatting>
  <conditionalFormatting sqref="D281:D291">
    <cfRule type="expression" dxfId="158" priority="151" stopIfTrue="1">
      <formula>AND(COUNTA(D281)=1,(OR(D281&lt;$C$77,D281&gt;$E$77+61)))</formula>
    </cfRule>
  </conditionalFormatting>
  <conditionalFormatting sqref="D301:D311">
    <cfRule type="expression" dxfId="157" priority="150" stopIfTrue="1">
      <formula>AND(COUNTA(D301)=1,(OR(D301&lt;$C$77,D301&gt;$E$77+61)))</formula>
    </cfRule>
  </conditionalFormatting>
  <conditionalFormatting sqref="D321:D331">
    <cfRule type="expression" dxfId="156" priority="149" stopIfTrue="1">
      <formula>AND(COUNTA(D321)=1,(OR(D321&lt;$C$77,D321&gt;$E$77+61)))</formula>
    </cfRule>
  </conditionalFormatting>
  <conditionalFormatting sqref="D341:D351">
    <cfRule type="expression" dxfId="155" priority="148" stopIfTrue="1">
      <formula>AND(COUNTA(D341)=1,(OR(D341&lt;$C$77,D341&gt;$E$77+61)))</formula>
    </cfRule>
  </conditionalFormatting>
  <conditionalFormatting sqref="D361:D371">
    <cfRule type="expression" dxfId="154" priority="147" stopIfTrue="1">
      <formula>AND(COUNTA(D361)=1,(OR(D361&lt;$C$77,D361&gt;$E$77+61)))</formula>
    </cfRule>
  </conditionalFormatting>
  <conditionalFormatting sqref="D381:D391">
    <cfRule type="expression" dxfId="153" priority="146" stopIfTrue="1">
      <formula>AND(COUNTA(D381)=1,(OR(D381&lt;$C$77,D381&gt;$E$77+61)))</formula>
    </cfRule>
  </conditionalFormatting>
  <conditionalFormatting sqref="D401:D411">
    <cfRule type="expression" dxfId="152" priority="145" stopIfTrue="1">
      <formula>AND(COUNTA(D401)=1,(OR(D401&lt;$C$77,D401&gt;$E$77+61)))</formula>
    </cfRule>
  </conditionalFormatting>
  <conditionalFormatting sqref="D421:D431">
    <cfRule type="expression" dxfId="151" priority="144" stopIfTrue="1">
      <formula>AND(COUNTA(D421)=1,(OR(D421&lt;$C$77,D421&gt;$E$77+61)))</formula>
    </cfRule>
  </conditionalFormatting>
  <conditionalFormatting sqref="D441:D451">
    <cfRule type="expression" dxfId="150" priority="143" stopIfTrue="1">
      <formula>AND(COUNTA(D441)=1,(OR(D441&lt;$C$77,D441&gt;$E$77+61)))</formula>
    </cfRule>
  </conditionalFormatting>
  <conditionalFormatting sqref="D461:D471">
    <cfRule type="expression" dxfId="149" priority="142" stopIfTrue="1">
      <formula>AND(COUNTA(D461)=1,(OR(D461&lt;$C$77,D461&gt;$E$77+61)))</formula>
    </cfRule>
  </conditionalFormatting>
  <conditionalFormatting sqref="D481:D491">
    <cfRule type="expression" dxfId="148" priority="141" stopIfTrue="1">
      <formula>AND(COUNTA(D481)=1,(OR(D481&lt;$C$77,D481&gt;$E$77+61)))</formula>
    </cfRule>
  </conditionalFormatting>
  <conditionalFormatting sqref="D501:D511">
    <cfRule type="expression" dxfId="147" priority="140" stopIfTrue="1">
      <formula>AND(COUNTA(D501)=1,(OR(D501&lt;$C$77,D501&gt;$E$77+61)))</formula>
    </cfRule>
  </conditionalFormatting>
  <conditionalFormatting sqref="D521:D531">
    <cfRule type="expression" dxfId="146" priority="139" stopIfTrue="1">
      <formula>AND(COUNTA(D521)=1,(OR(D521&lt;$C$77,D521&gt;$E$77+61)))</formula>
    </cfRule>
  </conditionalFormatting>
  <conditionalFormatting sqref="D541:D551">
    <cfRule type="expression" dxfId="145" priority="138" stopIfTrue="1">
      <formula>AND(COUNTA(D541)=1,(OR(D541&lt;$C$77,D541&gt;$E$77+61)))</formula>
    </cfRule>
  </conditionalFormatting>
  <conditionalFormatting sqref="D561:D571">
    <cfRule type="expression" dxfId="144" priority="137" stopIfTrue="1">
      <formula>AND(COUNTA(D561)=1,(OR(D561&lt;$C$77,D561&gt;$E$77+61)))</formula>
    </cfRule>
  </conditionalFormatting>
  <conditionalFormatting sqref="D581:D591">
    <cfRule type="expression" dxfId="143" priority="136" stopIfTrue="1">
      <formula>AND(COUNTA(D581)=1,(OR(D581&lt;$C$77,D581&gt;$E$77+61)))</formula>
    </cfRule>
  </conditionalFormatting>
  <conditionalFormatting sqref="D601:D611">
    <cfRule type="expression" dxfId="142" priority="135" stopIfTrue="1">
      <formula>AND(COUNTA(D601)=1,(OR(D601&lt;$C$77,D601&gt;$E$77+61)))</formula>
    </cfRule>
  </conditionalFormatting>
  <conditionalFormatting sqref="D621:D631">
    <cfRule type="expression" dxfId="141" priority="134" stopIfTrue="1">
      <formula>AND(COUNTA(D621)=1,(OR(D621&lt;$C$77,D621&gt;$E$77+61)))</formula>
    </cfRule>
  </conditionalFormatting>
  <conditionalFormatting sqref="D641:D651">
    <cfRule type="expression" dxfId="140" priority="133" stopIfTrue="1">
      <formula>AND(COUNTA(D641)=1,(OR(D641&lt;$C$77,D641&gt;$E$77+61)))</formula>
    </cfRule>
  </conditionalFormatting>
  <conditionalFormatting sqref="D661:D671">
    <cfRule type="expression" dxfId="139" priority="132" stopIfTrue="1">
      <formula>AND(COUNTA(D661)=1,(OR(D661&lt;$C$77,D661&gt;$E$77+61)))</formula>
    </cfRule>
  </conditionalFormatting>
  <conditionalFormatting sqref="D681:D691">
    <cfRule type="expression" dxfId="138" priority="131" stopIfTrue="1">
      <formula>AND(COUNTA(D681)=1,(OR(D681&lt;$C$77,D681&gt;$E$77+61)))</formula>
    </cfRule>
  </conditionalFormatting>
  <conditionalFormatting sqref="D701:D711">
    <cfRule type="expression" dxfId="137" priority="130" stopIfTrue="1">
      <formula>AND(COUNTA(D701)=1,(OR(D701&lt;$C$77,D701&gt;$E$77+61)))</formula>
    </cfRule>
  </conditionalFormatting>
  <conditionalFormatting sqref="D721:D731">
    <cfRule type="expression" dxfId="136" priority="129" stopIfTrue="1">
      <formula>AND(COUNTA(D721)=1,(OR(D721&lt;$C$77,D721&gt;$E$77+61)))</formula>
    </cfRule>
  </conditionalFormatting>
  <conditionalFormatting sqref="D741:D751">
    <cfRule type="expression" dxfId="135" priority="128" stopIfTrue="1">
      <formula>AND(COUNTA(D741)=1,(OR(D741&lt;$C$77,D741&gt;$E$77+61)))</formula>
    </cfRule>
  </conditionalFormatting>
  <conditionalFormatting sqref="D761:D771">
    <cfRule type="expression" dxfId="134" priority="127" stopIfTrue="1">
      <formula>AND(COUNTA(D761)=1,(OR(D761&lt;$C$77,D761&gt;$E$77+61)))</formula>
    </cfRule>
  </conditionalFormatting>
  <conditionalFormatting sqref="D781:D791">
    <cfRule type="expression" dxfId="133" priority="126" stopIfTrue="1">
      <formula>AND(COUNTA(D781)=1,(OR(D781&lt;$C$77,D781&gt;$E$77+61)))</formula>
    </cfRule>
  </conditionalFormatting>
  <conditionalFormatting sqref="D801:D811">
    <cfRule type="expression" dxfId="132" priority="125" stopIfTrue="1">
      <formula>AND(COUNTA(D801)=1,(OR(D801&lt;$C$77,D801&gt;$E$77+61)))</formula>
    </cfRule>
  </conditionalFormatting>
  <conditionalFormatting sqref="D821:D831">
    <cfRule type="expression" dxfId="131" priority="124" stopIfTrue="1">
      <formula>AND(COUNTA(D821)=1,(OR(D821&lt;$C$77,D821&gt;$E$77+61)))</formula>
    </cfRule>
  </conditionalFormatting>
  <conditionalFormatting sqref="D841:D851">
    <cfRule type="expression" dxfId="130" priority="123" stopIfTrue="1">
      <formula>AND(COUNTA(D841)=1,(OR(D841&lt;$C$77,D841&gt;$E$77+61)))</formula>
    </cfRule>
  </conditionalFormatting>
  <conditionalFormatting sqref="D861:D871">
    <cfRule type="expression" dxfId="129" priority="122" stopIfTrue="1">
      <formula>AND(COUNTA(D861)=1,(OR(D861&lt;$C$77,D861&gt;$E$77+61)))</formula>
    </cfRule>
  </conditionalFormatting>
  <conditionalFormatting sqref="N81:N91">
    <cfRule type="expression" dxfId="128" priority="121" stopIfTrue="1">
      <formula>AND(COUNTA(N81)=1,(OR(N81&lt;$C$77,N81&gt;$E$77+61)))</formula>
    </cfRule>
  </conditionalFormatting>
  <conditionalFormatting sqref="N101:N111">
    <cfRule type="expression" dxfId="127" priority="120" stopIfTrue="1">
      <formula>AND(COUNTA(N101)=1,(OR(N101&lt;$C$77,N101&gt;$E$77+61)))</formula>
    </cfRule>
  </conditionalFormatting>
  <conditionalFormatting sqref="N121:N131">
    <cfRule type="expression" dxfId="126" priority="119" stopIfTrue="1">
      <formula>AND(COUNTA(N121)=1,(OR(N121&lt;$C$77,N121&gt;$E$77+61)))</formula>
    </cfRule>
  </conditionalFormatting>
  <conditionalFormatting sqref="N141:N151">
    <cfRule type="expression" dxfId="125" priority="118" stopIfTrue="1">
      <formula>AND(COUNTA(N141)=1,(OR(N141&lt;$C$77,N141&gt;$E$77+61)))</formula>
    </cfRule>
  </conditionalFormatting>
  <conditionalFormatting sqref="N161:N171">
    <cfRule type="expression" dxfId="124" priority="117" stopIfTrue="1">
      <formula>AND(COUNTA(N161)=1,(OR(N161&lt;$C$77,N161&gt;$E$77+61)))</formula>
    </cfRule>
  </conditionalFormatting>
  <conditionalFormatting sqref="N181:N191">
    <cfRule type="expression" dxfId="123" priority="116" stopIfTrue="1">
      <formula>AND(COUNTA(N181)=1,(OR(N181&lt;$C$77,N181&gt;$E$77+61)))</formula>
    </cfRule>
  </conditionalFormatting>
  <conditionalFormatting sqref="N201:N211">
    <cfRule type="expression" dxfId="122" priority="115" stopIfTrue="1">
      <formula>AND(COUNTA(N201)=1,(OR(N201&lt;$C$77,N201&gt;$E$77+61)))</formula>
    </cfRule>
  </conditionalFormatting>
  <conditionalFormatting sqref="N221:N231">
    <cfRule type="expression" dxfId="121" priority="114" stopIfTrue="1">
      <formula>AND(COUNTA(N221)=1,(OR(N221&lt;$C$77,N221&gt;$E$77+61)))</formula>
    </cfRule>
  </conditionalFormatting>
  <conditionalFormatting sqref="N241:N251">
    <cfRule type="expression" dxfId="120" priority="113" stopIfTrue="1">
      <formula>AND(COUNTA(N241)=1,(OR(N241&lt;$C$77,N241&gt;$E$77+61)))</formula>
    </cfRule>
  </conditionalFormatting>
  <conditionalFormatting sqref="N261:N271">
    <cfRule type="expression" dxfId="119" priority="112" stopIfTrue="1">
      <formula>AND(COUNTA(N261)=1,(OR(N261&lt;$C$77,N261&gt;$E$77+61)))</formula>
    </cfRule>
  </conditionalFormatting>
  <conditionalFormatting sqref="N281:N291">
    <cfRule type="expression" dxfId="118" priority="111" stopIfTrue="1">
      <formula>AND(COUNTA(N281)=1,(OR(N281&lt;$C$77,N281&gt;$E$77+61)))</formula>
    </cfRule>
  </conditionalFormatting>
  <conditionalFormatting sqref="N301:N311">
    <cfRule type="expression" dxfId="117" priority="110" stopIfTrue="1">
      <formula>AND(COUNTA(N301)=1,(OR(N301&lt;$C$77,N301&gt;$E$77+61)))</formula>
    </cfRule>
  </conditionalFormatting>
  <conditionalFormatting sqref="N321:N331">
    <cfRule type="expression" dxfId="116" priority="109" stopIfTrue="1">
      <formula>AND(COUNTA(N321)=1,(OR(N321&lt;$C$77,N321&gt;$E$77+61)))</formula>
    </cfRule>
  </conditionalFormatting>
  <conditionalFormatting sqref="N341:N351">
    <cfRule type="expression" dxfId="115" priority="108" stopIfTrue="1">
      <formula>AND(COUNTA(N341)=1,(OR(N341&lt;$C$77,N341&gt;$E$77+61)))</formula>
    </cfRule>
  </conditionalFormatting>
  <conditionalFormatting sqref="N361:N371">
    <cfRule type="expression" dxfId="114" priority="107" stopIfTrue="1">
      <formula>AND(COUNTA(N361)=1,(OR(N361&lt;$C$77,N361&gt;$E$77+61)))</formula>
    </cfRule>
  </conditionalFormatting>
  <conditionalFormatting sqref="N381:N391">
    <cfRule type="expression" dxfId="113" priority="106" stopIfTrue="1">
      <formula>AND(COUNTA(N381)=1,(OR(N381&lt;$C$77,N381&gt;$E$77+61)))</formula>
    </cfRule>
  </conditionalFormatting>
  <conditionalFormatting sqref="N401:N411">
    <cfRule type="expression" dxfId="112" priority="105" stopIfTrue="1">
      <formula>AND(COUNTA(N401)=1,(OR(N401&lt;$C$77,N401&gt;$E$77+61)))</formula>
    </cfRule>
  </conditionalFormatting>
  <conditionalFormatting sqref="N421:N431">
    <cfRule type="expression" dxfId="111" priority="104" stopIfTrue="1">
      <formula>AND(COUNTA(N421)=1,(OR(N421&lt;$C$77,N421&gt;$E$77+61)))</formula>
    </cfRule>
  </conditionalFormatting>
  <conditionalFormatting sqref="N441:N451">
    <cfRule type="expression" dxfId="110" priority="103" stopIfTrue="1">
      <formula>AND(COUNTA(N441)=1,(OR(N441&lt;$C$77,N441&gt;$E$77+61)))</formula>
    </cfRule>
  </conditionalFormatting>
  <conditionalFormatting sqref="N461:N471">
    <cfRule type="expression" dxfId="109" priority="102" stopIfTrue="1">
      <formula>AND(COUNTA(N461)=1,(OR(N461&lt;$C$77,N461&gt;$E$77+61)))</formula>
    </cfRule>
  </conditionalFormatting>
  <conditionalFormatting sqref="N481:N491">
    <cfRule type="expression" dxfId="108" priority="101" stopIfTrue="1">
      <formula>AND(COUNTA(N481)=1,(OR(N481&lt;$C$77,N481&gt;$E$77+61)))</formula>
    </cfRule>
  </conditionalFormatting>
  <conditionalFormatting sqref="N501:N511">
    <cfRule type="expression" dxfId="107" priority="100" stopIfTrue="1">
      <formula>AND(COUNTA(N501)=1,(OR(N501&lt;$C$77,N501&gt;$E$77+61)))</formula>
    </cfRule>
  </conditionalFormatting>
  <conditionalFormatting sqref="N521:N531">
    <cfRule type="expression" dxfId="106" priority="99" stopIfTrue="1">
      <formula>AND(COUNTA(N521)=1,(OR(N521&lt;$C$77,N521&gt;$E$77+61)))</formula>
    </cfRule>
  </conditionalFormatting>
  <conditionalFormatting sqref="N541:N551">
    <cfRule type="expression" dxfId="105" priority="98" stopIfTrue="1">
      <formula>AND(COUNTA(N541)=1,(OR(N541&lt;$C$77,N541&gt;$E$77+61)))</formula>
    </cfRule>
  </conditionalFormatting>
  <conditionalFormatting sqref="N561:N571">
    <cfRule type="expression" dxfId="104" priority="97" stopIfTrue="1">
      <formula>AND(COUNTA(N561)=1,(OR(N561&lt;$C$77,N561&gt;$E$77+61)))</formula>
    </cfRule>
  </conditionalFormatting>
  <conditionalFormatting sqref="N581:N591">
    <cfRule type="expression" dxfId="103" priority="96" stopIfTrue="1">
      <formula>AND(COUNTA(N581)=1,(OR(N581&lt;$C$77,N581&gt;$E$77+61)))</formula>
    </cfRule>
  </conditionalFormatting>
  <conditionalFormatting sqref="N601:N611">
    <cfRule type="expression" dxfId="102" priority="95" stopIfTrue="1">
      <formula>AND(COUNTA(N601)=1,(OR(N601&lt;$C$77,N601&gt;$E$77+61)))</formula>
    </cfRule>
  </conditionalFormatting>
  <conditionalFormatting sqref="N621:N631">
    <cfRule type="expression" dxfId="101" priority="94" stopIfTrue="1">
      <formula>AND(COUNTA(N621)=1,(OR(N621&lt;$C$77,N621&gt;$E$77+61)))</formula>
    </cfRule>
  </conditionalFormatting>
  <conditionalFormatting sqref="N641:N651">
    <cfRule type="expression" dxfId="100" priority="93" stopIfTrue="1">
      <formula>AND(COUNTA(N641)=1,(OR(N641&lt;$C$77,N641&gt;$E$77+61)))</formula>
    </cfRule>
  </conditionalFormatting>
  <conditionalFormatting sqref="N661:N671">
    <cfRule type="expression" dxfId="99" priority="92" stopIfTrue="1">
      <formula>AND(COUNTA(N661)=1,(OR(N661&lt;$C$77,N661&gt;$E$77+61)))</formula>
    </cfRule>
  </conditionalFormatting>
  <conditionalFormatting sqref="N681:N691">
    <cfRule type="expression" dxfId="98" priority="91" stopIfTrue="1">
      <formula>AND(COUNTA(N681)=1,(OR(N681&lt;$C$77,N681&gt;$E$77+61)))</formula>
    </cfRule>
  </conditionalFormatting>
  <conditionalFormatting sqref="N701:N711">
    <cfRule type="expression" dxfId="97" priority="90" stopIfTrue="1">
      <formula>AND(COUNTA(N701)=1,(OR(N701&lt;$C$77,N701&gt;$E$77+61)))</formula>
    </cfRule>
  </conditionalFormatting>
  <conditionalFormatting sqref="N721:N731">
    <cfRule type="expression" dxfId="96" priority="89" stopIfTrue="1">
      <formula>AND(COUNTA(N721)=1,(OR(N721&lt;$C$77,N721&gt;$E$77+61)))</formula>
    </cfRule>
  </conditionalFormatting>
  <conditionalFormatting sqref="N741:N751">
    <cfRule type="expression" dxfId="95" priority="88" stopIfTrue="1">
      <formula>AND(COUNTA(N741)=1,(OR(N741&lt;$C$77,N741&gt;$E$77+61)))</formula>
    </cfRule>
  </conditionalFormatting>
  <conditionalFormatting sqref="N761:N771">
    <cfRule type="expression" dxfId="94" priority="87" stopIfTrue="1">
      <formula>AND(COUNTA(N761)=1,(OR(N761&lt;$C$77,N761&gt;$E$77+61)))</formula>
    </cfRule>
  </conditionalFormatting>
  <conditionalFormatting sqref="N781:N791">
    <cfRule type="expression" dxfId="93" priority="86" stopIfTrue="1">
      <formula>AND(COUNTA(N781)=1,(OR(N781&lt;$C$77,N781&gt;$E$77+61)))</formula>
    </cfRule>
  </conditionalFormatting>
  <conditionalFormatting sqref="N801:N811">
    <cfRule type="expression" dxfId="92" priority="85" stopIfTrue="1">
      <formula>AND(COUNTA(N801)=1,(OR(N801&lt;$C$77,N801&gt;$E$77+61)))</formula>
    </cfRule>
  </conditionalFormatting>
  <conditionalFormatting sqref="N821:N831">
    <cfRule type="expression" dxfId="91" priority="84" stopIfTrue="1">
      <formula>AND(COUNTA(N821)=1,(OR(N821&lt;$C$77,N821&gt;$E$77+61)))</formula>
    </cfRule>
  </conditionalFormatting>
  <conditionalFormatting sqref="N841:N851">
    <cfRule type="expression" dxfId="90" priority="83" stopIfTrue="1">
      <formula>AND(COUNTA(N841)=1,(OR(N841&lt;$C$77,N841&gt;$E$77+61)))</formula>
    </cfRule>
  </conditionalFormatting>
  <conditionalFormatting sqref="N861:N871">
    <cfRule type="expression" dxfId="89" priority="82" stopIfTrue="1">
      <formula>AND(COUNTA(N861)=1,(OR(N861&lt;$C$77,N861&gt;$E$77+61)))</formula>
    </cfRule>
  </conditionalFormatting>
  <conditionalFormatting sqref="U81:U91">
    <cfRule type="expression" dxfId="88" priority="81" stopIfTrue="1">
      <formula>AND(COUNTA(U81)=1,(OR(U81&lt;$C$77,U81&gt;$E$77+61)))</formula>
    </cfRule>
  </conditionalFormatting>
  <conditionalFormatting sqref="U101:U111">
    <cfRule type="expression" dxfId="87" priority="80" stopIfTrue="1">
      <formula>AND(COUNTA(U101)=1,(OR(U101&lt;$C$77,U101&gt;$E$77+61)))</formula>
    </cfRule>
  </conditionalFormatting>
  <conditionalFormatting sqref="U121:U131">
    <cfRule type="expression" dxfId="86" priority="79" stopIfTrue="1">
      <formula>AND(COUNTA(U121)=1,(OR(U121&lt;$C$77,U121&gt;$E$77+61)))</formula>
    </cfRule>
  </conditionalFormatting>
  <conditionalFormatting sqref="U141:U151">
    <cfRule type="expression" dxfId="85" priority="78" stopIfTrue="1">
      <formula>AND(COUNTA(U141)=1,(OR(U141&lt;$C$77,U141&gt;$E$77+61)))</formula>
    </cfRule>
  </conditionalFormatting>
  <conditionalFormatting sqref="U161:U171">
    <cfRule type="expression" dxfId="84" priority="77" stopIfTrue="1">
      <formula>AND(COUNTA(U161)=1,(OR(U161&lt;$C$77,U161&gt;$E$77+61)))</formula>
    </cfRule>
  </conditionalFormatting>
  <conditionalFormatting sqref="U181:U191">
    <cfRule type="expression" dxfId="83" priority="76" stopIfTrue="1">
      <formula>AND(COUNTA(U181)=1,(OR(U181&lt;$C$77,U181&gt;$E$77+61)))</formula>
    </cfRule>
  </conditionalFormatting>
  <conditionalFormatting sqref="U201:U211">
    <cfRule type="expression" dxfId="82" priority="75" stopIfTrue="1">
      <formula>AND(COUNTA(U201)=1,(OR(U201&lt;$C$77,U201&gt;$E$77+61)))</formula>
    </cfRule>
  </conditionalFormatting>
  <conditionalFormatting sqref="U221:U231">
    <cfRule type="expression" dxfId="81" priority="74" stopIfTrue="1">
      <formula>AND(COUNTA(U221)=1,(OR(U221&lt;$C$77,U221&gt;$E$77+61)))</formula>
    </cfRule>
  </conditionalFormatting>
  <conditionalFormatting sqref="U241:U251">
    <cfRule type="expression" dxfId="80" priority="73" stopIfTrue="1">
      <formula>AND(COUNTA(U241)=1,(OR(U241&lt;$C$77,U241&gt;$E$77+61)))</formula>
    </cfRule>
  </conditionalFormatting>
  <conditionalFormatting sqref="U261:U271">
    <cfRule type="expression" dxfId="79" priority="72" stopIfTrue="1">
      <formula>AND(COUNTA(U261)=1,(OR(U261&lt;$C$77,U261&gt;$E$77+61)))</formula>
    </cfRule>
  </conditionalFormatting>
  <conditionalFormatting sqref="U281:U291">
    <cfRule type="expression" dxfId="78" priority="71" stopIfTrue="1">
      <formula>AND(COUNTA(U281)=1,(OR(U281&lt;$C$77,U281&gt;$E$77+61)))</formula>
    </cfRule>
  </conditionalFormatting>
  <conditionalFormatting sqref="U301:U311">
    <cfRule type="expression" dxfId="77" priority="70" stopIfTrue="1">
      <formula>AND(COUNTA(U301)=1,(OR(U301&lt;$C$77,U301&gt;$E$77+61)))</formula>
    </cfRule>
  </conditionalFormatting>
  <conditionalFormatting sqref="U321:U331">
    <cfRule type="expression" dxfId="76" priority="69" stopIfTrue="1">
      <formula>AND(COUNTA(U321)=1,(OR(U321&lt;$C$77,U321&gt;$E$77+61)))</formula>
    </cfRule>
  </conditionalFormatting>
  <conditionalFormatting sqref="U341:U351">
    <cfRule type="expression" dxfId="75" priority="68" stopIfTrue="1">
      <formula>AND(COUNTA(U341)=1,(OR(U341&lt;$C$77,U341&gt;$E$77+61)))</formula>
    </cfRule>
  </conditionalFormatting>
  <conditionalFormatting sqref="U361:U371">
    <cfRule type="expression" dxfId="74" priority="67" stopIfTrue="1">
      <formula>AND(COUNTA(U361)=1,(OR(U361&lt;$C$77,U361&gt;$E$77+61)))</formula>
    </cfRule>
  </conditionalFormatting>
  <conditionalFormatting sqref="U381:U391">
    <cfRule type="expression" dxfId="73" priority="66" stopIfTrue="1">
      <formula>AND(COUNTA(U381)=1,(OR(U381&lt;$C$77,U381&gt;$E$77+61)))</formula>
    </cfRule>
  </conditionalFormatting>
  <conditionalFormatting sqref="U401:U411">
    <cfRule type="expression" dxfId="72" priority="65" stopIfTrue="1">
      <formula>AND(COUNTA(U401)=1,(OR(U401&lt;$C$77,U401&gt;$E$77+61)))</formula>
    </cfRule>
  </conditionalFormatting>
  <conditionalFormatting sqref="U421:U431">
    <cfRule type="expression" dxfId="71" priority="64" stopIfTrue="1">
      <formula>AND(COUNTA(U421)=1,(OR(U421&lt;$C$77,U421&gt;$E$77+61)))</formula>
    </cfRule>
  </conditionalFormatting>
  <conditionalFormatting sqref="U441:U451">
    <cfRule type="expression" dxfId="70" priority="63" stopIfTrue="1">
      <formula>AND(COUNTA(U441)=1,(OR(U441&lt;$C$77,U441&gt;$E$77+61)))</formula>
    </cfRule>
  </conditionalFormatting>
  <conditionalFormatting sqref="U461:U471">
    <cfRule type="expression" dxfId="69" priority="62" stopIfTrue="1">
      <formula>AND(COUNTA(U461)=1,(OR(U461&lt;$C$77,U461&gt;$E$77+61)))</formula>
    </cfRule>
  </conditionalFormatting>
  <conditionalFormatting sqref="U481:U491">
    <cfRule type="expression" dxfId="68" priority="61" stopIfTrue="1">
      <formula>AND(COUNTA(U481)=1,(OR(U481&lt;$C$77,U481&gt;$E$77+61)))</formula>
    </cfRule>
  </conditionalFormatting>
  <conditionalFormatting sqref="U501:U511">
    <cfRule type="expression" dxfId="67" priority="60" stopIfTrue="1">
      <formula>AND(COUNTA(U501)=1,(OR(U501&lt;$C$77,U501&gt;$E$77+61)))</formula>
    </cfRule>
  </conditionalFormatting>
  <conditionalFormatting sqref="U521:U531">
    <cfRule type="expression" dxfId="66" priority="59" stopIfTrue="1">
      <formula>AND(COUNTA(U521)=1,(OR(U521&lt;$C$77,U521&gt;$E$77+61)))</formula>
    </cfRule>
  </conditionalFormatting>
  <conditionalFormatting sqref="U541:U551">
    <cfRule type="expression" dxfId="65" priority="58" stopIfTrue="1">
      <formula>AND(COUNTA(U541)=1,(OR(U541&lt;$C$77,U541&gt;$E$77+61)))</formula>
    </cfRule>
  </conditionalFormatting>
  <conditionalFormatting sqref="U561:U571">
    <cfRule type="expression" dxfId="64" priority="57" stopIfTrue="1">
      <formula>AND(COUNTA(U561)=1,(OR(U561&lt;$C$77,U561&gt;$E$77+61)))</formula>
    </cfRule>
  </conditionalFormatting>
  <conditionalFormatting sqref="U581:U591">
    <cfRule type="expression" dxfId="63" priority="56" stopIfTrue="1">
      <formula>AND(COUNTA(U581)=1,(OR(U581&lt;$C$77,U581&gt;$E$77+61)))</formula>
    </cfRule>
  </conditionalFormatting>
  <conditionalFormatting sqref="U601:U611">
    <cfRule type="expression" dxfId="62" priority="55" stopIfTrue="1">
      <formula>AND(COUNTA(U601)=1,(OR(U601&lt;$C$77,U601&gt;$E$77+61)))</formula>
    </cfRule>
  </conditionalFormatting>
  <conditionalFormatting sqref="U621:U631">
    <cfRule type="expression" dxfId="61" priority="54" stopIfTrue="1">
      <formula>AND(COUNTA(U621)=1,(OR(U621&lt;$C$77,U621&gt;$E$77+61)))</formula>
    </cfRule>
  </conditionalFormatting>
  <conditionalFormatting sqref="U641:U651">
    <cfRule type="expression" dxfId="60" priority="53" stopIfTrue="1">
      <formula>AND(COUNTA(U641)=1,(OR(U641&lt;$C$77,U641&gt;$E$77+61)))</formula>
    </cfRule>
  </conditionalFormatting>
  <conditionalFormatting sqref="U661:U671">
    <cfRule type="expression" dxfId="59" priority="52" stopIfTrue="1">
      <formula>AND(COUNTA(U661)=1,(OR(U661&lt;$C$77,U661&gt;$E$77+61)))</formula>
    </cfRule>
  </conditionalFormatting>
  <conditionalFormatting sqref="U681:U691">
    <cfRule type="expression" dxfId="58" priority="51" stopIfTrue="1">
      <formula>AND(COUNTA(U681)=1,(OR(U681&lt;$C$77,U681&gt;$E$77+61)))</formula>
    </cfRule>
  </conditionalFormatting>
  <conditionalFormatting sqref="U701:U711">
    <cfRule type="expression" dxfId="57" priority="50" stopIfTrue="1">
      <formula>AND(COUNTA(U701)=1,(OR(U701&lt;$C$77,U701&gt;$E$77+61)))</formula>
    </cfRule>
  </conditionalFormatting>
  <conditionalFormatting sqref="U721:U731">
    <cfRule type="expression" dxfId="56" priority="49" stopIfTrue="1">
      <formula>AND(COUNTA(U721)=1,(OR(U721&lt;$C$77,U721&gt;$E$77+61)))</formula>
    </cfRule>
  </conditionalFormatting>
  <conditionalFormatting sqref="U741:U751">
    <cfRule type="expression" dxfId="55" priority="48" stopIfTrue="1">
      <formula>AND(COUNTA(U741)=1,(OR(U741&lt;$C$77,U741&gt;$E$77+61)))</formula>
    </cfRule>
  </conditionalFormatting>
  <conditionalFormatting sqref="U761:U771">
    <cfRule type="expression" dxfId="54" priority="47" stopIfTrue="1">
      <formula>AND(COUNTA(U761)=1,(OR(U761&lt;$C$77,U761&gt;$E$77+61)))</formula>
    </cfRule>
  </conditionalFormatting>
  <conditionalFormatting sqref="U781:U791">
    <cfRule type="expression" dxfId="53" priority="46" stopIfTrue="1">
      <formula>AND(COUNTA(U781)=1,(OR(U781&lt;$C$77,U781&gt;$E$77+61)))</formula>
    </cfRule>
  </conditionalFormatting>
  <conditionalFormatting sqref="U801:U811">
    <cfRule type="expression" dxfId="52" priority="44" stopIfTrue="1">
      <formula>AND(COUNTA(U801)=1,(OR(U801&lt;$C$77,U801&gt;$E$77+61)))</formula>
    </cfRule>
  </conditionalFormatting>
  <conditionalFormatting sqref="U821:U831">
    <cfRule type="expression" dxfId="51" priority="43" stopIfTrue="1">
      <formula>AND(COUNTA(U821)=1,(OR(U821&lt;$C$77,U821&gt;$E$77+61)))</formula>
    </cfRule>
  </conditionalFormatting>
  <conditionalFormatting sqref="U841:U851">
    <cfRule type="expression" dxfId="50" priority="42" stopIfTrue="1">
      <formula>AND(COUNTA(U841)=1,(OR(U841&lt;$C$77,U841&gt;$E$77+61)))</formula>
    </cfRule>
  </conditionalFormatting>
  <conditionalFormatting sqref="U861:U871">
    <cfRule type="expression" dxfId="49" priority="41" stopIfTrue="1">
      <formula>AND(COUNTA(U861)=1,(OR(U861&lt;$C$77,U861&gt;$E$77+61)))</formula>
    </cfRule>
  </conditionalFormatting>
  <conditionalFormatting sqref="AB81:AB90">
    <cfRule type="expression" dxfId="48" priority="40" stopIfTrue="1">
      <formula>AND(COUNTA(AB81)=1,(OR(AB81&lt;$C$77,AB81&gt;$E$77+61)))</formula>
    </cfRule>
  </conditionalFormatting>
  <conditionalFormatting sqref="AB101:AB110">
    <cfRule type="expression" dxfId="47" priority="39" stopIfTrue="1">
      <formula>AND(COUNTA(AB101)=1,(OR(AB101&lt;$C$77,AB101&gt;$E$77+61)))</formula>
    </cfRule>
  </conditionalFormatting>
  <conditionalFormatting sqref="AB121:AB130">
    <cfRule type="expression" dxfId="46" priority="38" stopIfTrue="1">
      <formula>AND(COUNTA(AB121)=1,(OR(AB121&lt;$C$77,AB121&gt;$E$77+61)))</formula>
    </cfRule>
  </conditionalFormatting>
  <conditionalFormatting sqref="AB141:AB150">
    <cfRule type="expression" dxfId="45" priority="37" stopIfTrue="1">
      <formula>AND(COUNTA(AB141)=1,(OR(AB141&lt;$C$77,AB141&gt;$E$77+61)))</formula>
    </cfRule>
  </conditionalFormatting>
  <conditionalFormatting sqref="AB161:AB170">
    <cfRule type="expression" dxfId="44" priority="36" stopIfTrue="1">
      <formula>AND(COUNTA(AB161)=1,(OR(AB161&lt;$C$77,AB161&gt;$E$77+61)))</formula>
    </cfRule>
  </conditionalFormatting>
  <conditionalFormatting sqref="AB181:AB190">
    <cfRule type="expression" dxfId="43" priority="35" stopIfTrue="1">
      <formula>AND(COUNTA(AB181)=1,(OR(AB181&lt;$C$77,AB181&gt;$E$77+61)))</formula>
    </cfRule>
  </conditionalFormatting>
  <conditionalFormatting sqref="AB201:AB210">
    <cfRule type="expression" dxfId="42" priority="34" stopIfTrue="1">
      <formula>AND(COUNTA(AB201)=1,(OR(AB201&lt;$C$77,AB201&gt;$E$77+61)))</formula>
    </cfRule>
  </conditionalFormatting>
  <conditionalFormatting sqref="AB221:AB230">
    <cfRule type="expression" dxfId="41" priority="33" stopIfTrue="1">
      <formula>AND(COUNTA(AB221)=1,(OR(AB221&lt;$C$77,AB221&gt;$E$77+61)))</formula>
    </cfRule>
  </conditionalFormatting>
  <conditionalFormatting sqref="AB241:AB250">
    <cfRule type="expression" dxfId="40" priority="32" stopIfTrue="1">
      <formula>AND(COUNTA(AB241)=1,(OR(AB241&lt;$C$77,AB241&gt;$E$77+61)))</formula>
    </cfRule>
  </conditionalFormatting>
  <conditionalFormatting sqref="AB261:AB270">
    <cfRule type="expression" dxfId="39" priority="31" stopIfTrue="1">
      <formula>AND(COUNTA(AB261)=1,(OR(AB261&lt;$C$77,AB261&gt;$E$77+61)))</formula>
    </cfRule>
  </conditionalFormatting>
  <conditionalFormatting sqref="AB281:AB290">
    <cfRule type="expression" dxfId="38" priority="30" stopIfTrue="1">
      <formula>AND(COUNTA(AB281)=1,(OR(AB281&lt;$C$77,AB281&gt;$E$77+61)))</formula>
    </cfRule>
  </conditionalFormatting>
  <conditionalFormatting sqref="AB301:AB310">
    <cfRule type="expression" dxfId="37" priority="29" stopIfTrue="1">
      <formula>AND(COUNTA(AB301)=1,(OR(AB301&lt;$C$77,AB301&gt;$E$77+61)))</formula>
    </cfRule>
  </conditionalFormatting>
  <conditionalFormatting sqref="AB321:AB330">
    <cfRule type="expression" dxfId="36" priority="28" stopIfTrue="1">
      <formula>AND(COUNTA(AB321)=1,(OR(AB321&lt;$C$77,AB321&gt;$E$77+61)))</formula>
    </cfRule>
  </conditionalFormatting>
  <conditionalFormatting sqref="AB341:AB350">
    <cfRule type="expression" dxfId="35" priority="27" stopIfTrue="1">
      <formula>AND(COUNTA(AB341)=1,(OR(AB341&lt;$C$77,AB341&gt;$E$77+61)))</formula>
    </cfRule>
  </conditionalFormatting>
  <conditionalFormatting sqref="AB361:AB370">
    <cfRule type="expression" dxfId="34" priority="26" stopIfTrue="1">
      <formula>AND(COUNTA(AB361)=1,(OR(AB361&lt;$C$77,AB361&gt;$E$77+61)))</formula>
    </cfRule>
  </conditionalFormatting>
  <conditionalFormatting sqref="AB381:AB390">
    <cfRule type="expression" dxfId="33" priority="25" stopIfTrue="1">
      <formula>AND(COUNTA(AB381)=1,(OR(AB381&lt;$C$77,AB381&gt;$E$77+61)))</formula>
    </cfRule>
  </conditionalFormatting>
  <conditionalFormatting sqref="AB401:AB410">
    <cfRule type="expression" dxfId="32" priority="24" stopIfTrue="1">
      <formula>AND(COUNTA(AB401)=1,(OR(AB401&lt;$C$77,AB401&gt;$E$77+61)))</formula>
    </cfRule>
  </conditionalFormatting>
  <conditionalFormatting sqref="AB421:AB430">
    <cfRule type="expression" dxfId="31" priority="23" stopIfTrue="1">
      <formula>AND(COUNTA(AB421)=1,(OR(AB421&lt;$C$77,AB421&gt;$E$77+61)))</formula>
    </cfRule>
  </conditionalFormatting>
  <conditionalFormatting sqref="AB441:AB450">
    <cfRule type="expression" dxfId="30" priority="22" stopIfTrue="1">
      <formula>AND(COUNTA(AB441)=1,(OR(AB441&lt;$C$77,AB441&gt;$E$77+61)))</formula>
    </cfRule>
  </conditionalFormatting>
  <conditionalFormatting sqref="AB461:AB470">
    <cfRule type="expression" dxfId="29" priority="21" stopIfTrue="1">
      <formula>AND(COUNTA(AB461)=1,(OR(AB461&lt;$C$77,AB461&gt;$E$77+61)))</formula>
    </cfRule>
  </conditionalFormatting>
  <conditionalFormatting sqref="AB481:AB490">
    <cfRule type="expression" dxfId="28" priority="20" stopIfTrue="1">
      <formula>AND(COUNTA(AB481)=1,(OR(AB481&lt;$C$77,AB481&gt;$E$77+61)))</formula>
    </cfRule>
  </conditionalFormatting>
  <conditionalFormatting sqref="AB501:AB510">
    <cfRule type="expression" dxfId="27" priority="19" stopIfTrue="1">
      <formula>AND(COUNTA(AB501)=1,(OR(AB501&lt;$C$77,AB501&gt;$E$77+61)))</formula>
    </cfRule>
  </conditionalFormatting>
  <conditionalFormatting sqref="AB521:AB530">
    <cfRule type="expression" dxfId="26" priority="18" stopIfTrue="1">
      <formula>AND(COUNTA(AB521)=1,(OR(AB521&lt;$C$77,AB521&gt;$E$77+61)))</formula>
    </cfRule>
  </conditionalFormatting>
  <conditionalFormatting sqref="AB541:AB550">
    <cfRule type="expression" dxfId="25" priority="17" stopIfTrue="1">
      <formula>AND(COUNTA(AB541)=1,(OR(AB541&lt;$C$77,AB541&gt;$E$77+61)))</formula>
    </cfRule>
  </conditionalFormatting>
  <conditionalFormatting sqref="AB561:AB570">
    <cfRule type="expression" dxfId="24" priority="16" stopIfTrue="1">
      <formula>AND(COUNTA(AB561)=1,(OR(AB561&lt;$C$77,AB561&gt;$E$77+61)))</formula>
    </cfRule>
  </conditionalFormatting>
  <conditionalFormatting sqref="AB581:AB590">
    <cfRule type="expression" dxfId="23" priority="15" stopIfTrue="1">
      <formula>AND(COUNTA(AB581)=1,(OR(AB581&lt;$C$77,AB581&gt;$E$77+61)))</formula>
    </cfRule>
  </conditionalFormatting>
  <conditionalFormatting sqref="AB601:AB610">
    <cfRule type="expression" dxfId="22" priority="14" stopIfTrue="1">
      <formula>AND(COUNTA(AB601)=1,(OR(AB601&lt;$C$77,AB601&gt;$E$77+61)))</formula>
    </cfRule>
  </conditionalFormatting>
  <conditionalFormatting sqref="AB621:AB630">
    <cfRule type="expression" dxfId="21" priority="13" stopIfTrue="1">
      <formula>AND(COUNTA(AB621)=1,(OR(AB621&lt;$C$77,AB621&gt;$E$77+61)))</formula>
    </cfRule>
  </conditionalFormatting>
  <conditionalFormatting sqref="AB641:AB650">
    <cfRule type="expression" dxfId="20" priority="12" stopIfTrue="1">
      <formula>AND(COUNTA(AB641)=1,(OR(AB641&lt;$C$77,AB641&gt;$E$77+61)))</formula>
    </cfRule>
  </conditionalFormatting>
  <conditionalFormatting sqref="AB661:AB670">
    <cfRule type="expression" dxfId="19" priority="11" stopIfTrue="1">
      <formula>AND(COUNTA(AB661)=1,(OR(AB661&lt;$C$77,AB661&gt;$E$77+61)))</formula>
    </cfRule>
  </conditionalFormatting>
  <conditionalFormatting sqref="AB681:AB690">
    <cfRule type="expression" dxfId="18" priority="10" stopIfTrue="1">
      <formula>AND(COUNTA(AB681)=1,(OR(AB681&lt;$C$77,AB681&gt;$E$77+61)))</formula>
    </cfRule>
  </conditionalFormatting>
  <conditionalFormatting sqref="AB701:AB710">
    <cfRule type="expression" dxfId="17" priority="9" stopIfTrue="1">
      <formula>AND(COUNTA(AB701)=1,(OR(AB701&lt;$C$77,AB701&gt;$E$77+61)))</formula>
    </cfRule>
  </conditionalFormatting>
  <conditionalFormatting sqref="AB721:AB730">
    <cfRule type="expression" dxfId="16" priority="8" stopIfTrue="1">
      <formula>AND(COUNTA(AB721)=1,(OR(AB721&lt;$C$77,AB721&gt;$E$77+61)))</formula>
    </cfRule>
  </conditionalFormatting>
  <conditionalFormatting sqref="AB741:AB750">
    <cfRule type="expression" dxfId="15" priority="7" stopIfTrue="1">
      <formula>AND(COUNTA(AB741)=1,(OR(AB741&lt;$C$77,AB741&gt;$E$77+61)))</formula>
    </cfRule>
  </conditionalFormatting>
  <conditionalFormatting sqref="AB761:AB770">
    <cfRule type="expression" dxfId="14" priority="6" stopIfTrue="1">
      <formula>AND(COUNTA(AB761)=1,(OR(AB761&lt;$C$77,AB761&gt;$E$77+61)))</formula>
    </cfRule>
  </conditionalFormatting>
  <conditionalFormatting sqref="AB781:AB790">
    <cfRule type="expression" dxfId="13" priority="5" stopIfTrue="1">
      <formula>AND(COUNTA(AB781)=1,(OR(AB781&lt;$C$77,AB781&gt;$E$77+61)))</formula>
    </cfRule>
  </conditionalFormatting>
  <conditionalFormatting sqref="AB801:AB810">
    <cfRule type="expression" dxfId="12" priority="4" stopIfTrue="1">
      <formula>AND(COUNTA(AB801)=1,(OR(AB801&lt;$C$77,AB801&gt;$E$77+61)))</formula>
    </cfRule>
  </conditionalFormatting>
  <conditionalFormatting sqref="AB821:AB830">
    <cfRule type="expression" dxfId="11" priority="3" stopIfTrue="1">
      <formula>AND(COUNTA(AB821)=1,(OR(AB821&lt;$C$77,AB821&gt;$E$77+61)))</formula>
    </cfRule>
  </conditionalFormatting>
  <conditionalFormatting sqref="AB841:AB850">
    <cfRule type="expression" dxfId="10" priority="2" stopIfTrue="1">
      <formula>AND(COUNTA(AB841)=1,(OR(AB841&lt;$C$77,AB841&gt;$E$77+61)))</formula>
    </cfRule>
  </conditionalFormatting>
  <conditionalFormatting sqref="AB861:AB870">
    <cfRule type="expression" dxfId="9" priority="1" stopIfTrue="1">
      <formula>AND(COUNTA(AB861)=1,(OR(AB861&lt;$C$77,AB861&gt;$E$77+61)))</formula>
    </cfRule>
  </conditionalFormatting>
  <dataValidations count="4">
    <dataValidation type="date" operator="greaterThan" allowBlank="1" showInputMessage="1" showErrorMessage="1" error="נא להזין תאריך תשלום בפועל:_x000a_DD/MM/YYYY" sqref="AB621:AC630 AB81:AC90 D121:E131 AB101:AC110 AB121:AC130 AB141:AC150 AB161:AC170 AB181:AC190 AB201:AC210 AB221:AC230 AB241:AC250 AB261:AC270 AB281:AC290 AB301:AC310 AB321:AC330 AB341:AC350 AB361:AC370 AB381:AC390 AB401:AC410 AB421:AC430 AB441:AC450 AB461:AC470 AB481:AC490 AB501:AC510 AB521:AC530 AB541:AC550 AB561:AC570 AB581:AC590 AB601:AC610 AB641:AC650 U81:V91 D101:E111 U101:V111 U121:V131 U141:V151 U161:V171 U181:V191 U201:V211 U221:V231 U241:V251 U261:V271 U281:V291 U301:V311 U321:V331 U341:V351 U361:V371 U381:V391 U401:V411 U421:V431 U441:V451 U461:V471 U481:V491 U501:V511 U521:V531 U541:V551 U561:V571 U581:V591 U601:V611 U621:V631 U641:V651 N641:O651 N601:O611 N581:O591 N561:O571 N541:O551 N521:O531 N501:O511 N481:O491 N461:O471 N441:O451 N421:O431 N401:O411 N381:O391 N361:O371 N341:O351 N321:O331 N301:O311 N281:O291 N261:O271 N241:O251 N221:O231 N201:O211 N181:O191 N161:O171 N141:O151 N121:O131 N101:O111 D81:E91 N81:O91 N621:O631 D661:E671 D641:E651 D621:E631 D601:E611 D581:E591 D561:E571 D541:E551 D521:E531 D501:E511 D481:E491 D461:E471 D441:E451 D421:E431 D401:E411 D381:E391 D361:E371 D341:E351 D321:E331 D301:E311 D281:E291 D261:E271 D241:E251 D221:E231 D201:E211 D181:E191 D161:E171 D141:E151 AB661:AC670 U661:V671 N661:O671 AB721:AC730 AB681:AC690 AB701:AC710 AB741:AC750 U681:V691 U701:V711 U721:V731 U741:V751 N741:O751 N701:O711 N681:O691 N721:O731 D761:E771 D741:E751 D721:E731 D701:E711 D681:E691 AB761:AC770 U761:V771 N761:O771 D781:E791 AB781:AC790 U781:V791 N781:O791 D801:E811 AB801:AC810 N861:O871 N801:O811 D821:E831 AB821:AC830 U821:V831 N821:O831 D841:E851 AB841:AC850 U841:V851 N841:O851 D861:E871 AB861:AC870 U861:V871 U801:V811">
      <formula1>36526</formula1>
    </dataValidation>
    <dataValidation type="decimal" allowBlank="1" showInputMessage="1" showErrorMessage="1" error="נא להזין את הסכום ששולם בפועל בש&quot;ח." sqref="AD91:AD100 P112:P120 P132:P140 P152:P160 P172:P180 P192:P200 P212:P220 P232:P240 P252:P260 P272:P280 P292:P300 P312:P320 P332:P340 P352:P360 P372:P380 P392:P400 P412:P420 P432:P440 P452:P460 P472:P480 P492:P500 P512:P520 P532:P540 P552:P560 P572:P580 P592:P600 P612:P620 P632:P640 P652:P660 F632:F640 W652:W660 W632:W640 W612:W620 W592:W600 W572:W580 W552:W560 W532:W540 W512:W520 W492:W500 W472:W480 W452:W460 W432:W440 W412:W420 W392:W400 W372:W380 W352:W360 W332:W340 W312:W320 W292:W300 W272:W280 W252:W260 W232:W240 W212:W220 W192:W200 W172:W180 W152:W160 W132:W140 W112:W120 W92:W100 AD651:AD660 AD631:AD640 AD611:AD620 AD591:AD600 AD571:AD580 AD551:AD560 AD531:AD540 AD511:AD520 AD491:AD500 AD471:AD480 AD451:AD460 AD431:AD440 AD411:AD420 AD391:AD400 AD371:AD380 AD351:AD360 AD331:AD340 AD311:AD320 AD291:AD300 AD271:AD280 AD251:AD260 AD231:AD240 AD211:AD220 AD191:AD200 AD171:AD180 AD151:AD160 AD131:AD140 AD111:AD120 P92:P100 F652:F660 AD871 F112:F120 F132:F140 F152:F160 F172:F180 F192:F200 F212:F220 F232:F240 F252:F260 F272:F280 F292:F300 F312:F320 F332:F340 F352:F360 F372:F380 F392:F400 F412:F420 F432:F440 F452:F460 F472:F480 F492:F500 F512:F520 F532:F540 F552:F560 F572:F580 F592:F600 F612:F620 AD671 P679:P680 P692:P700 P712:P720 P732:P740 P752:P760 F732:F740 W752:W760 W732:W740 W712:W720 W692:W700 W679:W680 AD751:AD760 AD731:AD740 AD711:AD720 AD691:AD700 AD679:AD680 F752:F760 F679:F680 F692:F700 F712:F720 AD771 P779:P780 W779:W780 AD779:AD780 F779:F780 AD791 P799:P800 W799:W800 AD799:AD800 F799:F800 AD811 P819:P820 W819:W820 AD819:AD820 F819:F820 AD831 P839:P840 W839:W840 AD839:AD840 F839:F840 AD851 P859:P860 W859:W860 AD859:AD860 F859:F860 F92:F99">
      <formula1>0</formula1>
      <formula2>999999999</formula2>
    </dataValidation>
    <dataValidation type="decimal" allowBlank="1" showInputMessage="1" showErrorMessage="1" error="נא להזין את הסכום ששולם בפועל בש&quot;ח." sqref="AD81:AD90 F621:F631 AD101:AD110 AD121:AD130 AD141:AD150 AD161:AD170 AD181:AD190 AD201:AD210 AD221:AD230 AD241:AD250 AD261:AD270 AD281:AD290 AD301:AD310 AD321:AD330 AD341:AD350 AD361:AD370 AD381:AD390 AD401:AD410 AD421:AD430 AD441:AD450 AD461:AD470 AD481:AD490 AD501:AD510 AD521:AD530 AD541:AD550 AD561:AD570 AD581:AD590 AD601:AD610 AD621:AD630 AD641:AD650 W641:W651 W621:W631 W601:W611 W581:W591 W561:W571 W541:W551 W521:W531 W501:W511 W481:W491 W461:W471 W441:W451 W421:W431 W401:W411 W381:W391 W361:W371 W341:W351 W321:W331 W301:W311 W281:W291 W261:W271 W241:W251 W221:W231 W201:W211 W181:W191 W161:W171 W141:W151 W121:W131 W101:W111 F641:F651 W81:W91 P641:P651 P621:P631 P601:P611 P581:P591 P561:P571 P541:P551 P521:P531 P501:P511 P481:P491 P461:P471 P441:P451 P421:P431 P401:P411 P381:P391 P361:P371 P341:P351 P321:P331 P301:P311 P281:P291 P261:P271 P241:P251 P221:P231 P201:P211 P181:P191 P161:P171 P141:P151 P121:P131 P101:P111 F661:F671 P81:P91 F81:F91 F101:F111 F121:F131 F141:F151 F161:F171 F181:F191 F201:F211 F221:F231 F241:F251 F261:F271 F281:F291 F301:F311 F321:F331 F341:F351 F361:F371 F381:F391 F401:F411 F421:F431 F441:F451 F461:F471 F481:F491 F501:F511 F521:F531 F541:F551 F561:F571 F581:F591 F601:F611 AD661:AD670 W661:W671 P661:P671 F721:F731 AD681:AD690 AD701:AD710 AD721:AD730 AD741:AD750 W741:W751 W721:W731 W701:W711 W681:W691 F741:F751 P741:P751 P721:P731 P701:P711 P681:P691 F761:F771 F681:F691 F701:F711 AD761:AD770 W761:W771 P761:P771 F781:F791 AD781:AD790 W781:W791 P781:P791 F801:F811 AD801:AD810 W801:W811 P801:P811 F821:F831 AD821:AD830 W821:W831 P821:P831 F841:F851 AD841:AD850 W841:W851 P841:P851 F861:F871 AD861:AD870 W861:W871 P861:P871">
      <formula1>-999999999</formula1>
      <formula2>999999999</formula2>
    </dataValidation>
    <dataValidation type="decimal" allowBlank="1" showInputMessage="1" showErrorMessage="1" sqref="D3:E42">
      <formula1>0</formula1>
      <formula2>999999999</formula2>
    </dataValidation>
  </dataValidations>
  <hyperlinks>
    <hyperlink ref="B99" location="'קבלני משנה'!C4" display="'קבלני משנה'!C4"/>
    <hyperlink ref="B460" location="'קבלני משנה'!C22" display="'קבלני משנה'!C22"/>
    <hyperlink ref="B480" location="'קבלני משנה'!C23" display="'קבלני משנה'!C23"/>
    <hyperlink ref="B79" location="'קבלני משנה'!C3" display="'קבלני משנה'!C3"/>
    <hyperlink ref="C3" location="'קבלני משנה'!A79:A91" tooltip="הקשה על התא תעביר אותך לטבלה מקושרת בה יש לפרט את החשבוניות הרלבנטיות לסעיף" display="'קבלני משנה'!A79:A91"/>
    <hyperlink ref="C5" location="'קבלני משנה'!A119:A131" tooltip="הקשה על התא תעביר אותך לטבלה מקושרת בה יש לפרט את החשבוניות הרלבנטיות לסעיף" display="'קבלני משנה'!A119:A131"/>
    <hyperlink ref="C6" location="'קבלני משנה'!A139:A151" tooltip="הקשה על התא תעביר אותך לטבלה מקושרת בה יש לפרט את החשבוניות הרלבנטיות לסעיף" display="'קבלני משנה'!A139:A151"/>
    <hyperlink ref="C7" location="'קבלני משנה'!A159:A171" tooltip="הקשה על התא תעביר אותך לטבלה מקושרת בה יש לפרט את החשבוניות הרלבנטיות לסעיף" display="'קבלני משנה'!A159:A171"/>
    <hyperlink ref="C8" location="'קבלני משנה'!A179:A191" tooltip="הקשה על התא תעביר אותך לטבלה מקושרת בה יש לפרט את החשבוניות הרלבנטיות לסעיף" display="'קבלני משנה'!A179:A191"/>
    <hyperlink ref="C9" location="'קבלני משנה'!A199:A211" tooltip="הקשה על התא תעביר אותך לטבלה מקושרת בה יש לפרט את החשבוניות הרלבנטיות לסעיף" display="'קבלני משנה'!A199:A211"/>
    <hyperlink ref="C10" location="'קבלני משנה'!A219:A231" tooltip="הקשה על התא תעביר אותך לטבלה מקושרת בה יש לפרט את החשבוניות הרלבנטיות לסעיף" display="'קבלני משנה'!A219:A231"/>
    <hyperlink ref="C11" location="'קבלני משנה'!A239:A251" tooltip="הקשה על התא תעביר אותך לטבלה מקושרת בה יש לפרט את החשבוניות הרלבנטיות לסעיף" display="'קבלני משנה'!A239:A251"/>
    <hyperlink ref="C12" location="'קבלני משנה'!A259:A271" tooltip="הקשה על התא תעביר אותך לטבלה מקושרת בה יש לפרט את החשבוניות הרלבנטיות לסעיף" display="'קבלני משנה'!A259:A271"/>
    <hyperlink ref="C13" location="'קבלני משנה'!A279:A291" tooltip="הקשה על התא תעביר אותך לטבלה מקושרת בה יש לפרט את החשבוניות הרלבנטיות לסעיף" display="'קבלני משנה'!A279:A291"/>
    <hyperlink ref="C14" location="'קבלני משנה'!A299:A311" tooltip="הקשה על התא תעביר אותך לטבלה מקושרת בה יש לפרט את החשבוניות הרלבנטיות לסעיף" display="'קבלני משנה'!A299:A311"/>
    <hyperlink ref="C15" location="'קבלני משנה'!A319:A331" tooltip="הקשה על התא תעביר אותך לטבלה מקושרת בה יש לפרט את החשבוניות הרלבנטיות לסעיף" display="'קבלני משנה'!A319:A331"/>
    <hyperlink ref="C16" location="'קבלני משנה'!A339:A351" tooltip="הקשה על התא תעביר אותך לטבלה מקושרת בה יש לפרט את החשבוניות הרלבנטיות לסעיף" display="'קבלני משנה'!A339:A351"/>
    <hyperlink ref="C17" location="'קבלני משנה'!A359:A371" tooltip="הקשה על התא תעביר אותך לטבלה מקושרת בה יש לפרט את החשבוניות הרלבנטיות לסעיף" display="'קבלני משנה'!A359:A371"/>
    <hyperlink ref="C18" location="'קבלני משנה'!A379:A391" tooltip="הקשה על התא תעביר אותך לטבלה מקושרת בה יש לפרט את החשבוניות הרלבנטיות לסעיף" display="'קבלני משנה'!A379:A391"/>
    <hyperlink ref="C19" location="'קבלני משנה'!A399:A411" tooltip="הקשה על התא תעביר אותך לטבלה מקושרת בה יש לפרט את החשבוניות הרלבנטיות לסעיף" display="'קבלני משנה'!A399:A411"/>
    <hyperlink ref="C20" location="'קבלני משנה'!A419:A431" tooltip="הקשה על התא תעביר אותך לטבלה מקושרת בה יש לפרט את החשבוניות הרלבנטיות לסעיף" display="'קבלני משנה'!A419:A431"/>
    <hyperlink ref="C21" location="'קבלני משנה'!A439:A451" tooltip="הקשה על התא תעביר אותך לטבלה מקושרת בה יש לפרט את החשבוניות הרלבנטיות לסעיף" display="'קבלני משנה'!A439:A451"/>
    <hyperlink ref="C22" location="'קבלני משנה'!A459:A471" tooltip="הקשה על התא תעביר אותך לטבלה מקושרת בה יש לפרט את החשבוניות הרלבנטיות לסעיף" display="'קבלני משנה'!A459:A471"/>
    <hyperlink ref="C23" location="'קבלני משנה'!A479:A491" tooltip="הקשה על התא תעביר אותך לטבלה מקושרת בה יש לפרט את החשבוניות הרלבנטיות לסעיף" display="'קבלני משנה'!A479:A491"/>
    <hyperlink ref="C24" location="'קבלני משנה'!A499:A511" tooltip="הקשה על התא תעביר אותך לטבלה מקושרת בה יש לפרט את החשבוניות הרלבנטיות לסעיף" display="'קבלני משנה'!A499:A511"/>
    <hyperlink ref="C25" location="'קבלני משנה'!A519:A531" tooltip="הקשה על התא תעביר אותך לטבלה מקושרת בה יש לפרט את החשבוניות הרלבנטיות לסעיף" display="'קבלני משנה'!A519:A531"/>
    <hyperlink ref="C26" location="'קבלני משנה'!A539:A551" tooltip="הקשה על התא תעביר אותך לטבלה מקושרת בה יש לפרט את החשבוניות הרלבנטיות לסעיף" display="'קבלני משנה'!A539:A551"/>
    <hyperlink ref="C27" location="'קבלני משנה'!A559:A571" tooltip="הקשה על התא תעביר אותך לטבלה מקושרת בה יש לפרט את החשבוניות הרלבנטיות לסעיף" display="'קבלני משנה'!A559:A571"/>
    <hyperlink ref="L79" location="'קבלני משנה'!C3" display="'קבלני משנה'!C3"/>
    <hyperlink ref="L460" location="'קבלני משנה'!C22" display="'קבלני משנה'!C22"/>
    <hyperlink ref="L480" location="'קבלני משנה'!C23" display="'קבלני משנה'!C23"/>
    <hyperlink ref="C28" location="'קבלני משנה'!A579:A591" tooltip="הקשה על התא תעביר אותך לטבלה מקושרת בה יש לפרט את החשבוניות הרלבנטיות לסעיף" display="'קבלני משנה'!A579:A591"/>
    <hyperlink ref="C29" location="'קבלני משנה'!A599:A611" tooltip="הקשה על התא תעביר אותך לטבלה מקושרת בה יש לפרט את החשבוניות הרלבנטיות לסעיף" display="'קבלני משנה'!A599:A611"/>
    <hyperlink ref="C30" location="'קבלני משנה'!A619:A631" tooltip="הקשה על התא תעביר אותך לטבלה מקושרת בה יש לפרט את החשבוניות הרלבנטיות לסעיף" display="'קבלני משנה'!A619:A631"/>
    <hyperlink ref="C32" location="'קבלני משנה'!A659:A671" tooltip="הקשה על התא תעביר אותך לטבלה מקושרת בה יש לפרט את החשבוניות הרלבנטיות לסעיף" display="'קבלני משנה'!A659:A671"/>
    <hyperlink ref="S100" location="'קבלני משנה'!C4" display="'קבלני משנה'!C4"/>
    <hyperlink ref="S120" location="'קבלני משנה'!C5" display="'קבלני משנה'!C5"/>
    <hyperlink ref="S140" location="'קבלני משנה'!C6" display="'קבלני משנה'!C6"/>
    <hyperlink ref="S160" location="'קבלני משנה'!C7" display="'קבלני משנה'!C7"/>
    <hyperlink ref="S180" location="'קבלני משנה'!C8" display="'קבלני משנה'!C8"/>
    <hyperlink ref="S200" location="'קבלני משנה'!C9" display="'קבלני משנה'!C9"/>
    <hyperlink ref="S220" location="'קבלני משנה'!C10" display="'קבלני משנה'!C10"/>
    <hyperlink ref="S240" location="'קבלני משנה'!C11" display="'קבלני משנה'!C11"/>
    <hyperlink ref="S260" location="'קבלני משנה'!C12" display="'קבלני משנה'!C12"/>
    <hyperlink ref="S280" location="'קבלני משנה'!C13" display="'קבלני משנה'!C13"/>
    <hyperlink ref="S300" location="'קבלני משנה'!C14" display="'קבלני משנה'!C14"/>
    <hyperlink ref="S320" location="'קבלני משנה'!C15" display="'קבלני משנה'!C15"/>
    <hyperlink ref="S340" location="'קבלני משנה'!C16" display="'קבלני משנה'!C16"/>
    <hyperlink ref="S360" location="'קבלני משנה'!C17" display="'קבלני משנה'!C17"/>
    <hyperlink ref="S380" location="'קבלני משנה'!C18" display="'קבלני משנה'!C18"/>
    <hyperlink ref="S400" location="'קבלני משנה'!C19" display="'קבלני משנה'!C19"/>
    <hyperlink ref="S420" location="'קבלני משנה'!C20" display="'קבלני משנה'!C20"/>
    <hyperlink ref="S440" location="'קבלני משנה'!C21" display="'קבלני משנה'!C21"/>
    <hyperlink ref="S460" location="'קבלני משנה'!C22" display="'קבלני משנה'!C22"/>
    <hyperlink ref="S480" location="'קבלני משנה'!C23" display="'קבלני משנה'!C23"/>
    <hyperlink ref="S500" location="'קבלני משנה'!C24" display="'קבלני משנה'!C24"/>
    <hyperlink ref="S560" location="'קבלני משנה'!C27" display="'קבלני משנה'!C27"/>
    <hyperlink ref="S80" location="'קבלני משנה'!C3" display="'קבלני משנה'!C3"/>
    <hyperlink ref="S520" location="'קבלני משנה'!C25" display="'קבלני משנה'!C25"/>
    <hyperlink ref="S540" location="'קבלני משנה'!C26" display="'קבלני משנה'!C26"/>
    <hyperlink ref="Z80" location="'קבלני משנה'!C3" display="'קבלני משנה'!C3"/>
    <hyperlink ref="Z100" location="'קבלני משנה'!C4" display="'קבלני משנה'!C4"/>
    <hyperlink ref="Z120" location="'קבלני משנה'!C5" display="'קבלני משנה'!C5"/>
    <hyperlink ref="Z140" location="'קבלני משנה'!C6" display="'קבלני משנה'!C6"/>
    <hyperlink ref="Z160" location="'קבלני משנה'!C7" display="'קבלני משנה'!C7"/>
    <hyperlink ref="Z180" location="'קבלני משנה'!C8" display="'קבלני משנה'!C8"/>
    <hyperlink ref="Z200" location="'קבלני משנה'!C9" display="'קבלני משנה'!C9"/>
    <hyperlink ref="Z220" location="'קבלני משנה'!C10" display="'קבלני משנה'!C10"/>
    <hyperlink ref="Z240" location="'קבלני משנה'!C11" display="'קבלני משנה'!C11"/>
    <hyperlink ref="Z260" location="'קבלני משנה'!C12" display="'קבלני משנה'!C12"/>
    <hyperlink ref="Z280" location="'קבלני משנה'!C13" display="'קבלני משנה'!C13"/>
    <hyperlink ref="Z300" location="'קבלני משנה'!C14" display="'קבלני משנה'!C14"/>
    <hyperlink ref="Z320" location="'קבלני משנה'!C15" display="'קבלני משנה'!C15"/>
    <hyperlink ref="Z340" location="'קבלני משנה'!C16" display="'קבלני משנה'!C16"/>
    <hyperlink ref="Z360" location="'קבלני משנה'!C17" display="'קבלני משנה'!C17"/>
    <hyperlink ref="Z380" location="'קבלני משנה'!C18" display="'קבלני משנה'!C18"/>
    <hyperlink ref="Z400" location="'קבלני משנה'!C19" display="'קבלני משנה'!C19"/>
    <hyperlink ref="Z420" location="'קבלני משנה'!C20" display="'קבלני משנה'!C20"/>
    <hyperlink ref="Z440" location="'קבלני משנה'!C21" display="'קבלני משנה'!C21"/>
    <hyperlink ref="Z460" location="'קבלני משנה'!C22" display="'קבלני משנה'!C22"/>
    <hyperlink ref="Z480" location="'קבלני משנה'!C23" display="'קבלני משנה'!C23"/>
    <hyperlink ref="Z500" location="'קבלני משנה'!C24" display="'קבלני משנה'!C24"/>
    <hyperlink ref="Z520" location="'קבלני משנה'!C25" display="'קבלני משנה'!C25"/>
    <hyperlink ref="Z540" location="'קבלני משנה'!C26" display="'קבלני משנה'!C26"/>
    <hyperlink ref="Z560" location="'קבלני משנה'!C27" display="'קבלני משנה'!C27"/>
    <hyperlink ref="S580" location="'קבלני משנה'!C28" display="'קבלני משנה'!C28"/>
    <hyperlink ref="S600" location="'קבלני משנה'!C29" display="'קבלני משנה'!C29"/>
    <hyperlink ref="S660" location="'קבלני משנה'!C32" display="'קבלני משנה'!C32"/>
    <hyperlink ref="S620" location="'קבלני משנה'!C30" display="'קבלני משנה'!C30"/>
    <hyperlink ref="S640" location="'קבלני משנה'!C31" display="'קבלני משנה'!C31"/>
    <hyperlink ref="Z580" location="'קבלני משנה'!C28" display="'קבלני משנה'!C28"/>
    <hyperlink ref="Z600" location="'קבלני משנה'!C29" display="'קבלני משנה'!C29"/>
    <hyperlink ref="Z620" location="'קבלני משנה'!C30" display="'קבלני משנה'!C30"/>
    <hyperlink ref="Z640" location="'קבלני משנה'!C31" display="'קבלני משנה'!C31"/>
    <hyperlink ref="Z660" location="'קבלני משנה'!C32" display="'קבלני משנה'!C32"/>
    <hyperlink ref="C33" location="'קבלני משנה'!A679:A691" tooltip="הקשה על התא תעביר אותך לטבלה מקושרת בה יש לפרט את החשבוניות הרלבנטיות לסעיף" display="'קבלני משנה'!A679:A691"/>
    <hyperlink ref="C34" location="'קבלני משנה'!A699:A711" tooltip="הקשה על התא תעביר אותך לטבלה מקושרת בה יש לפרט את החשבוניות הרלבנטיות לסעיף" display="'קבלני משנה'!A699:A711"/>
    <hyperlink ref="C35" location="'קבלני משנה'!A719:A731" tooltip="הקשה על התא תעביר אותך לטבלה מקושרת בה יש לפרט את החשבוניות הרלבנטיות לסעיף" display="'קבלני משנה'!A719:A731"/>
    <hyperlink ref="C36" location="'קבלני משנה'!A739:A751" tooltip="הקשה על התא תעביר אותך לטבלה מקושרת בה יש לפרט את החשבוניות הרלבנטיות לסעיף" display="'קבלני משנה'!A739:A751"/>
    <hyperlink ref="C37" location="'קבלני משנה'!A759:A771" tooltip="הקשה על התא תעביר אותך לטבלה מקושרת בה יש לפרט את החשבוניות הרלבנטיות לסעיף" display="'קבלני משנה'!A759:A771"/>
    <hyperlink ref="S680" location="'קבלני משנה'!C33" display="'קבלני משנה'!C33"/>
    <hyperlink ref="S700" location="'קבלני משנה'!C34" display="'קבלני משנה'!C34"/>
    <hyperlink ref="S760" location="'קבלני משנה'!C37" display="'קבלני משנה'!C37"/>
    <hyperlink ref="S720" location="'קבלני משנה'!C35" display="'קבלני משנה'!C35"/>
    <hyperlink ref="S740" location="'קבלני משנה'!C36" display="'קבלני משנה'!C36"/>
    <hyperlink ref="Z680" location="'קבלני משנה'!C33" display="'קבלני משנה'!C33"/>
    <hyperlink ref="Z700" location="'קבלני משנה'!C34" display="'קבלני משנה'!C34"/>
    <hyperlink ref="Z720" location="'קבלני משנה'!C35" display="'קבלני משנה'!C35"/>
    <hyperlink ref="Z740" location="'קבלני משנה'!C36" display="'קבלני משנה'!C36"/>
    <hyperlink ref="Z760" location="'קבלני משנה'!C37" display="'קבלני משנה'!C37"/>
    <hyperlink ref="C31" location="'קבלני משנה'!A639:A651" tooltip="Ș_x0015_ꪈ_x0017_ על התא תעביר אותך לטבלה מקושרת בה יש לפרט את החשבוניות הרלבנטיות לסעיף" display="'קבלני משנה'!A639:A651"/>
    <hyperlink ref="C38" location="'קבלני משנה'!A779:A791" tooltip="הקשה על התא תעביר אותך לטבלה מקושרת בה יש לפרט את החשבוניות הרלבנטיות לסעיף" display="'קבלני משנה'!A779:A791"/>
    <hyperlink ref="C39" location="'קבלני משנה'!A799:A811" tooltip="הקשה על התא תעביר אותך לטבלה מקושרת בה יש לפרט את החשבוניות הרלבנטיות לסעיף" display="'קבלני משנה'!A799:A811"/>
    <hyperlink ref="C40" location="'קבלני משנה'!A819:A831" tooltip="הקשה על התא תעביר אותך לטבלה מקושרת בה יש לפרט את החשבוניות הרלבנטיות לסעיף" display="'קבלני משנה'!A819:A831"/>
    <hyperlink ref="C42" location="'קבלני משנה'!A859:A871" tooltip="הקשה על התא תעביר אותך לטבלה מקושרת בה יש לפרט את החשבוניות הרלבנטיות לסעיף" display="'קבלני משנה'!A859:A871"/>
    <hyperlink ref="C41" location="'קבלני משנה'!A839:A851" tooltip="הקשה על התא תעביר אותך לטבלה מקושרת בה יש לפרט את החשבוניות הרלבנטיות לסעיף" display="'קבלני משנה'!A839:A851"/>
    <hyperlink ref="S780" location="'קבלני משנה'!C38" display="'קבלני משנה'!C38"/>
    <hyperlink ref="Z780" location="'קבלני משנה'!C38" display="'קבלני משנה'!C38"/>
    <hyperlink ref="S800" location="'קבלני משנה'!C39" display="'קבלני משנה'!C39"/>
    <hyperlink ref="Z800" location="'קבלני משנה'!C39" display="'קבלני משנה'!C39"/>
    <hyperlink ref="S820" location="'קבלני משנה'!C40" display="'קבלני משנה'!C40"/>
    <hyperlink ref="Z820" location="'קבלני משנה'!C40" display="'קבלני משנה'!C40"/>
    <hyperlink ref="S840" location="'קבלני משנה'!C41" display="'קבלני משנה'!C41"/>
    <hyperlink ref="Z840" location="'קבלני משנה'!C41" display="'קבלני משנה'!C41"/>
    <hyperlink ref="S860" location="'קבלני משנה'!C42" display="'קבלני משנה'!C42"/>
    <hyperlink ref="Z860" location="'קבלני משנה'!C42" display="'קבלני משנה'!C42"/>
    <hyperlink ref="C4" location="'קבלני משנה'!A99:A111" tooltip="הקשה על התא תעביר אותך לטבלה מקושרת בה יש לפרט את החשבוניות הרלבנטיות לסעיף" display="'קבלני משנה'!A99:A111"/>
    <hyperlink ref="B860" location="'קבלני משנה'!C42" display="'קבלני משנה'!C42"/>
    <hyperlink ref="B119" location="'קבלני משנה'!C3" display="'קבלני משנה'!C3"/>
    <hyperlink ref="B139" location="'קבלני משנה'!C3" display="'קבלני משנה'!C3"/>
    <hyperlink ref="B159" location="'קבלני משנה'!C3" display="'קבלני משנה'!C3"/>
    <hyperlink ref="B179" location="'קבלני משנה'!C3" display="'קבלני משנה'!C3"/>
    <hyperlink ref="B199" location="'קבלני משנה'!C3" display="'קבלני משנה'!C3"/>
    <hyperlink ref="B219" location="'קבלני משנה'!C3" display="'קבלני משנה'!C3"/>
    <hyperlink ref="B239" location="'קבלני משנה'!C3" display="'קבלני משנה'!C3"/>
    <hyperlink ref="B259" location="'קבלני משנה'!C3" display="'קבלני משנה'!C3"/>
    <hyperlink ref="B279" location="'קבלני משנה'!C3" display="'קבלני משנה'!C3"/>
    <hyperlink ref="B299" location="'קבלני משנה'!C3" display="'קבלני משנה'!C3"/>
    <hyperlink ref="B319" location="'קבלני משנה'!C3" display="'קבלני משנה'!C3"/>
    <hyperlink ref="B339" location="'קבלני משנה'!C3" display="'קבלני משנה'!C3"/>
    <hyperlink ref="B359" location="'קבלני משנה'!C3" display="'קבלני משנה'!C3"/>
    <hyperlink ref="B379" location="'קבלני משנה'!C3" display="'קבלני משנה'!C3"/>
    <hyperlink ref="B399" location="'קבלני משנה'!C3" display="'קבלני משנה'!C3"/>
    <hyperlink ref="B419" location="'קבלני משנה'!C3" display="'קבלני משנה'!C3"/>
    <hyperlink ref="B439" location="'קבלני משנה'!C3" display="'קבלני משנה'!C3"/>
    <hyperlink ref="B499" location="'קבלני משנה'!C3" display="'קבלני משנה'!C3"/>
    <hyperlink ref="B519" location="'קבלני משנה'!C3" display="'קבלני משנה'!C3"/>
    <hyperlink ref="B539" location="'קבלני משנה'!C3" display="'קבלני משנה'!C3"/>
    <hyperlink ref="B559" location="'קבלני משנה'!C3" display="'קבלני משנה'!C3"/>
    <hyperlink ref="B579" location="'קבלני משנה'!C3" display="'קבלני משנה'!C3"/>
    <hyperlink ref="B599" location="'קבלני משנה'!C3" display="'קבלני משנה'!C3"/>
    <hyperlink ref="B619" location="'קבלני משנה'!C3" display="'קבלני משנה'!C3"/>
    <hyperlink ref="B639" location="'קבלני משנה'!C3" display="'קבלני משנה'!C3"/>
    <hyperlink ref="B659" location="'קבלני משנה'!C3" display="'קבלני משנה'!C3"/>
    <hyperlink ref="B679" location="'קבלני משנה'!C3" display="'קבלני משנה'!C3"/>
    <hyperlink ref="B699" location="'קבלני משנה'!C3" display="'קבלני משנה'!C3"/>
    <hyperlink ref="B719" location="'קבלני משנה'!C3" display="'קבלני משנה'!C3"/>
    <hyperlink ref="B739" location="'קבלני משנה'!C3" display="'קבלני משנה'!C3"/>
    <hyperlink ref="B759" location="'קבלני משנה'!C3" display="'קבלני משנה'!C3"/>
    <hyperlink ref="B779" location="'קבלני משנה'!C3" display="'קבלני משנה'!C3"/>
    <hyperlink ref="B799" location="'קבלני משנה'!C3" display="'קבלני משנה'!C3"/>
    <hyperlink ref="B819" location="'קבלני משנה'!C3" display="'קבלני משנה'!C3"/>
    <hyperlink ref="B839" location="'קבלני משנה'!C3" display="'קבלני משנה'!C3"/>
    <hyperlink ref="B839:B840" location="'קבלני משנה'!C41" display="'קבלני משנה'!C41"/>
    <hyperlink ref="B819:B820" location="'קבלני משנה'!C40" display="'קבלני משנה'!C40"/>
    <hyperlink ref="B799:B800" location="'קבלני משנה'!C39" display="'קבלני משנה'!C39"/>
    <hyperlink ref="B779:B780" location="'קבלני משנה'!C38" display="'קבלני משנה'!C38"/>
    <hyperlink ref="B759:B760" location="'קבלני משנה'!C37" display="'קבלני משנה'!C37"/>
    <hyperlink ref="B739:B740" location="'קבלני משנה'!C36" display="'קבלני משנה'!C36"/>
    <hyperlink ref="B719:B720" location="'קבלני משנה'!C35" display="'קבלני משנה'!C35"/>
    <hyperlink ref="B699:B700" location="'קבלני משנה'!C34" display="'קבלני משנה'!C34"/>
    <hyperlink ref="B679:B680" location="'קבלני משנה'!C33" display="'קבלני משנה'!C33"/>
    <hyperlink ref="B659:B660" location="'קבלני משנה'!C32" display="'קבלני משנה'!C32"/>
    <hyperlink ref="B639:B640" location="'קבלני משנה'!C31" display="'קבלני משנה'!C31"/>
    <hyperlink ref="B619:B620" location="'קבלני משנה'!C30" display="'קבלני משנה'!C30"/>
    <hyperlink ref="B599:B600" location="'קבלני משנה'!C29" display="'קבלני משנה'!C29"/>
    <hyperlink ref="B99:B100" location="'קבלני משנה'!C4" display="'קבלני משנה'!C4"/>
    <hyperlink ref="B119:B120" location="'קבלני משנה'!C5" display="'קבלני משנה'!C5"/>
    <hyperlink ref="B139:B140" location="'קבלני משנה'!C6" display="'קבלני משנה'!C6"/>
    <hyperlink ref="B159:B160" location="'קבלני משנה'!C7" display="'קבלני משנה'!C7"/>
    <hyperlink ref="B179:B180" location="'קבלני משנה'!C8" display="'קבלני משנה'!C8"/>
    <hyperlink ref="B199:B200" location="'קבלני משנה'!C9" display="'קבלני משנה'!C9"/>
    <hyperlink ref="B219:B220" location="'קבלני משנה'!C10" display="'קבלני משנה'!C10"/>
    <hyperlink ref="B239:B240" location="'קבלני משנה'!C11" display="'קבלני משנה'!C11"/>
    <hyperlink ref="B259:B260" location="'קבלני משנה'!C12" display="'קבלני משנה'!C12"/>
    <hyperlink ref="B279:B280" location="'קבלני משנה'!C13" display="'קבלני משנה'!C13"/>
    <hyperlink ref="B299:B300" location="'קבלני משנה'!C14" display="'קבלני משנה'!C14"/>
    <hyperlink ref="B319:B320" location="'קבלני משנה'!C15" display="'קבלני משנה'!C15"/>
    <hyperlink ref="B339:B340" location="'קבלני משנה'!C16" display="'קבלני משנה'!C16"/>
    <hyperlink ref="B359:B360" location="'קבלני משנה'!C17" display="'קבלני משנה'!C17"/>
    <hyperlink ref="B379:B380" location="'קבלני משנה'!C18" display="'קבלני משנה'!C18"/>
    <hyperlink ref="B399:B400" location="'קבלני משנה'!C19" display="'קבלני משנה'!C19"/>
    <hyperlink ref="B419:B420" location="'קבלני משנה'!C20" display="'קבלני משנה'!C20"/>
    <hyperlink ref="B439:B440" location="'קבלני משנה'!C21" display="'קבלני משנה'!C21"/>
    <hyperlink ref="B499:B500" location="'קבלני משנה'!C24" display="'קבלני משנה'!C24"/>
    <hyperlink ref="B519:B520" location="'קבלני משנה'!C25" display="'קבלני משנה'!C25"/>
    <hyperlink ref="B539:B540" location="'קבלני משנה'!C26" display="'קבלני משנה'!C26"/>
    <hyperlink ref="B559:B560" location="'קבלני משנה'!C27" display="'קבלני משנה'!C27"/>
    <hyperlink ref="B579:B580" location="'קבלני משנה'!C28" display="'קבלני משנה'!C28"/>
    <hyperlink ref="L99" location="'קבלני משנה'!C3" display="'קבלני משנה'!C3"/>
    <hyperlink ref="L119" location="'קבלני משנה'!C3" display="'קבלני משנה'!C3"/>
    <hyperlink ref="L139" location="'קבלני משנה'!C3" display="'קבלני משנה'!C3"/>
    <hyperlink ref="L159" location="'קבלני משנה'!C3" display="'קבלני משנה'!C3"/>
    <hyperlink ref="L179" location="'קבלני משנה'!C3" display="'קבלני משנה'!C3"/>
    <hyperlink ref="L199" location="'קבלני משנה'!C3" display="'קבלני משנה'!C3"/>
    <hyperlink ref="L219" location="'קבלני משנה'!C3" display="'קבלני משנה'!C3"/>
    <hyperlink ref="L239" location="'קבלני משנה'!C3" display="'קבלני משנה'!C3"/>
    <hyperlink ref="L259" location="'קבלני משנה'!C3" display="'קבלני משנה'!C3"/>
    <hyperlink ref="L279" location="'קבלני משנה'!C3" display="'קבלני משנה'!C3"/>
    <hyperlink ref="L299" location="'קבלני משנה'!C3" display="'קבלני משנה'!C3"/>
    <hyperlink ref="L319" location="'קבלני משנה'!C3" display="'קבלני משנה'!C3"/>
    <hyperlink ref="L339" location="'קבלני משנה'!C3" display="'קבלני משנה'!C3"/>
    <hyperlink ref="L359" location="'קבלני משנה'!C3" display="'קבלני משנה'!C3"/>
    <hyperlink ref="L379" location="'קבלני משנה'!C3" display="'קבלני משנה'!C3"/>
    <hyperlink ref="L399" location="'קבלני משנה'!C3" display="'קבלני משנה'!C3"/>
    <hyperlink ref="L419" location="'קבלני משנה'!C3" display="'קבלני משנה'!C3"/>
    <hyperlink ref="L439" location="'קבלני משנה'!C3" display="'קבלני משנה'!C3"/>
    <hyperlink ref="L499" location="'קבלני משנה'!C3" display="'קבלני משנה'!C3"/>
    <hyperlink ref="L519" location="'קבלני משנה'!C3" display="'קבלני משנה'!C3"/>
    <hyperlink ref="L539" location="'קבלני משנה'!C3" display="'קבלני משנה'!C3"/>
    <hyperlink ref="L559" location="'קבלני משנה'!C3" display="'קבלני משנה'!C3"/>
    <hyperlink ref="L579" location="'קבלני משנה'!C3" display="'קבלני משנה'!C3"/>
    <hyperlink ref="L599" location="'קבלני משנה'!C3" display="'קבלני משנה'!C3"/>
    <hyperlink ref="L619" location="'קבלני משנה'!C3" display="'קבלני משנה'!C3"/>
    <hyperlink ref="L639" location="'קבלני משנה'!C3" display="'קבלני משנה'!C3"/>
    <hyperlink ref="L659" location="'קבלני משנה'!C3" display="'קבלני משנה'!C3"/>
    <hyperlink ref="L679" location="'קבלני משנה'!C3" display="'קבלני משנה'!C3"/>
    <hyperlink ref="L699" location="'קבלני משנה'!C3" display="'קבלני משנה'!C3"/>
    <hyperlink ref="L719" location="'קבלני משנה'!C3" display="'קבלני משנה'!C3"/>
    <hyperlink ref="L739" location="'קבלני משנה'!C3" display="'קבלני משנה'!C3"/>
    <hyperlink ref="L759" location="'קבלני משנה'!C3" display="'קבלני משנה'!C3"/>
    <hyperlink ref="L779" location="'קבלני משנה'!C3" display="'קבלני משנה'!C3"/>
    <hyperlink ref="L799" location="'קבלני משנה'!C3" display="'קבלני משנה'!C3"/>
    <hyperlink ref="L819" location="'קבלני משנה'!C3" display="'קבלני משנה'!C3"/>
    <hyperlink ref="L839" location="'קבלני משנה'!C3" display="'קבלני משנה'!C3"/>
    <hyperlink ref="L859" location="'קבלני משנה'!C3" display="'קבלני משנה'!C3"/>
    <hyperlink ref="L99:L100" location="'קבלני משנה'!C4" display="'קבלני משנה'!C4"/>
    <hyperlink ref="L119:L120" location="'קבלני משנה'!C5" display="'קבלני משנה'!C5"/>
    <hyperlink ref="L139:L140" location="'קבלני משנה'!C6" display="'קבלני משנה'!C6"/>
    <hyperlink ref="L159:L160" location="'קבלני משנה'!C7" display="'קבלני משנה'!C7"/>
    <hyperlink ref="L179:L180" location="'קבלני משנה'!C8" display="'קבלני משנה'!C8"/>
    <hyperlink ref="L199:L200" location="'קבלני משנה'!C9" display="'קבלני משנה'!C9"/>
    <hyperlink ref="L219:L220" location="'קבלני משנה'!C10" display="'קבלני משנה'!C10"/>
    <hyperlink ref="L239:L240" location="'קבלני משנה'!C11" display="'קבלני משנה'!C11"/>
    <hyperlink ref="L259:L260" location="'קבלני משנה'!C12" display="'קבלני משנה'!C12"/>
    <hyperlink ref="L279:L280" location="'קבלני משנה'!C13" display="'קבלני משנה'!C13"/>
    <hyperlink ref="L299:L300" location="'קבלני משנה'!C14" display="'קבלני משנה'!C14"/>
    <hyperlink ref="L319:L320" location="'קבלני משנה'!C15" display="'קבלני משנה'!C15"/>
    <hyperlink ref="L339:L340" location="'קבלני משנה'!C16" display="'קבלני משנה'!C16"/>
    <hyperlink ref="L359:L360" location="'קבלני משנה'!C17" display="'קבלני משנה'!C17"/>
    <hyperlink ref="L379:L380" location="'קבלני משנה'!C18" display="'קבלני משנה'!C18"/>
    <hyperlink ref="L399:L400" location="'קבלני משנה'!C19" display="'קבלני משנה'!C19"/>
    <hyperlink ref="L419:L420" location="'קבלני משנה'!C20" display="'קבלני משנה'!C20"/>
    <hyperlink ref="L439:L440" location="'קבלני משנה'!C21" display="'קבלני משנה'!C21"/>
    <hyperlink ref="L499:L500" location="'קבלני משנה'!C24" display="'קבלני משנה'!C24"/>
    <hyperlink ref="L519:L520" location="'קבלני משנה'!C25" display="'קבלני משנה'!C25"/>
    <hyperlink ref="L539:L540" location="'קבלני משנה'!C26" display="'קבלני משנה'!C26"/>
    <hyperlink ref="L559:L560" location="'קבלני משנה'!C27" display="'קבלני משנה'!C27"/>
    <hyperlink ref="L579:L580" location="'קבלני משנה'!C28" display="'קבלני משנה'!C28"/>
    <hyperlink ref="L599:L600" location="'קבלני משנה'!C29" display="'קבלני משנה'!C29"/>
    <hyperlink ref="L619:L620" location="'קבלני משנה'!C30" display="'קבלני משנה'!C30"/>
    <hyperlink ref="L639:L640" location="'קבלני משנה'!C31" display="'קבלני משנה'!C31"/>
    <hyperlink ref="L659:L660" location="'קבלני משנה'!C32" display="'קבלני משנה'!C32"/>
    <hyperlink ref="L679:L680" location="'קבלני משנה'!C33" display="'קבלני משנה'!C33"/>
    <hyperlink ref="L699:L700" location="'קבלני משנה'!C34" display="'קבלני משנה'!C34"/>
    <hyperlink ref="L719:L720" location="'קבלני משנה'!C35" display="'קבלני משנה'!C35"/>
    <hyperlink ref="L739:L740" location="'קבלני משנה'!C36" display="'קבלני משנה'!C36"/>
    <hyperlink ref="L759:L760" location="'קבלני משנה'!C37" display="'קבלני משנה'!C37"/>
    <hyperlink ref="L779:L780" location="'קבלני משנה'!C38" display="'קבלני משנה'!C38"/>
    <hyperlink ref="L799:L800" location="'קבלני משנה'!C39" display="'קבלני משנה'!C39"/>
    <hyperlink ref="L819:L820" location="'קבלני משנה'!C40" display="'קבלני משנה'!C40"/>
    <hyperlink ref="L839:L840" location="'קבלני משנה'!C41" display="'קבלני משנה'!C41"/>
    <hyperlink ref="L859:L860" location="'קבלני משנה'!C42" display="'קבלני משנה'!C42"/>
  </hyperlinks>
  <printOptions horizontalCentered="1" verticalCentered="1"/>
  <pageMargins left="0.28999999999999998" right="0.34" top="0.5" bottom="0.54" header="0.35" footer="0.25"/>
  <pageSetup paperSize="9" scale="10" orientation="portrait" r:id="rId2"/>
  <headerFooter alignWithMargins="0">
    <oddFooter>עמוד &amp;P מתוך &amp;N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7">
    <tabColor indexed="42"/>
    <pageSetUpPr fitToPage="1"/>
  </sheetPr>
  <dimension ref="A1:AD759"/>
  <sheetViews>
    <sheetView showGridLines="0" rightToLeft="1" zoomScale="90" zoomScaleNormal="100" workbookViewId="0">
      <pane ySplit="2" topLeftCell="A3" activePane="bottomLeft" state="frozen"/>
      <selection pane="bottomLeft" activeCell="B3" sqref="B3"/>
    </sheetView>
  </sheetViews>
  <sheetFormatPr defaultRowHeight="12.75" x14ac:dyDescent="0.2"/>
  <cols>
    <col min="1" max="1" width="6.7109375" style="3" customWidth="1"/>
    <col min="2" max="2" width="25" style="3" customWidth="1"/>
    <col min="3" max="6" width="16.42578125" style="3" customWidth="1"/>
    <col min="7" max="7" width="16.85546875" style="3" customWidth="1"/>
    <col min="8" max="8" width="17.140625" style="3" hidden="1" customWidth="1"/>
    <col min="9" max="10" width="14.7109375" style="3" hidden="1" customWidth="1"/>
    <col min="11" max="11" width="15.28515625" style="3" customWidth="1"/>
    <col min="12" max="12" width="12.7109375" style="32" customWidth="1"/>
    <col min="13" max="30" width="12.7109375" style="3" customWidth="1"/>
    <col min="31" max="16384" width="9.140625" style="3"/>
  </cols>
  <sheetData>
    <row r="1" spans="1:10" s="25" customFormat="1" ht="18.75" customHeight="1" x14ac:dyDescent="0.2">
      <c r="A1" s="462" t="s">
        <v>78</v>
      </c>
      <c r="B1" s="463"/>
      <c r="C1" s="463"/>
      <c r="D1" s="143" t="s">
        <v>64</v>
      </c>
      <c r="E1" s="144">
        <f>'ראשי-פרטים כלליים וריכוז הוצאות'!C10</f>
        <v>0</v>
      </c>
      <c r="F1" s="143" t="s">
        <v>71</v>
      </c>
      <c r="G1" s="145">
        <f>'ראשי-פרטים כלליים וריכוז הוצאות'!F5</f>
        <v>0</v>
      </c>
      <c r="H1" s="464" t="s">
        <v>48</v>
      </c>
      <c r="I1" s="465"/>
      <c r="J1" s="466"/>
    </row>
    <row r="2" spans="1:10" s="29" customFormat="1" ht="39" customHeight="1" x14ac:dyDescent="0.2">
      <c r="A2" s="146" t="s">
        <v>9</v>
      </c>
      <c r="B2" s="146" t="s">
        <v>1</v>
      </c>
      <c r="C2" s="26" t="s">
        <v>83</v>
      </c>
      <c r="D2" s="26" t="s">
        <v>10</v>
      </c>
      <c r="E2" s="26" t="s">
        <v>8</v>
      </c>
      <c r="F2" s="146" t="s">
        <v>90</v>
      </c>
      <c r="G2" s="146" t="s">
        <v>91</v>
      </c>
      <c r="H2" s="27" t="s">
        <v>47</v>
      </c>
      <c r="I2" s="27" t="s">
        <v>92</v>
      </c>
      <c r="J2" s="28" t="s">
        <v>46</v>
      </c>
    </row>
    <row r="3" spans="1:10" s="6" customFormat="1" ht="25.5" customHeight="1" x14ac:dyDescent="0.2">
      <c r="A3" s="149">
        <v>1</v>
      </c>
      <c r="B3" s="328"/>
      <c r="C3" s="309">
        <f>+$AD77</f>
        <v>0</v>
      </c>
      <c r="D3" s="75"/>
      <c r="E3" s="119">
        <v>0</v>
      </c>
      <c r="F3" s="119">
        <f t="shared" ref="F3:F37" si="0">C3+D3</f>
        <v>0</v>
      </c>
      <c r="G3" s="147">
        <f t="shared" ref="G3:G37" si="1">IF(E3-D3&gt;C3,C3,IF(E3-D3&lt;=0,0,E3-D3))</f>
        <v>0</v>
      </c>
      <c r="H3" s="75">
        <f t="shared" ref="H3:H37" si="2">G3</f>
        <v>0</v>
      </c>
      <c r="I3" s="79">
        <f t="shared" ref="I3:I37" si="3">H3-C3</f>
        <v>0</v>
      </c>
      <c r="J3" s="80"/>
    </row>
    <row r="4" spans="1:10" s="6" customFormat="1" ht="25.5" customHeight="1" x14ac:dyDescent="0.2">
      <c r="A4" s="149">
        <v>2</v>
      </c>
      <c r="B4" s="328"/>
      <c r="C4" s="309">
        <f>+$AD97</f>
        <v>0</v>
      </c>
      <c r="D4" s="75"/>
      <c r="E4" s="119">
        <v>0</v>
      </c>
      <c r="F4" s="119">
        <f t="shared" si="0"/>
        <v>0</v>
      </c>
      <c r="G4" s="147">
        <f t="shared" si="1"/>
        <v>0</v>
      </c>
      <c r="H4" s="75">
        <f t="shared" si="2"/>
        <v>0</v>
      </c>
      <c r="I4" s="79">
        <f t="shared" si="3"/>
        <v>0</v>
      </c>
      <c r="J4" s="80"/>
    </row>
    <row r="5" spans="1:10" s="6" customFormat="1" ht="25.5" customHeight="1" x14ac:dyDescent="0.2">
      <c r="A5" s="149">
        <v>3</v>
      </c>
      <c r="B5" s="328"/>
      <c r="C5" s="309">
        <f>+$AD117</f>
        <v>0</v>
      </c>
      <c r="D5" s="75"/>
      <c r="E5" s="119">
        <v>0</v>
      </c>
      <c r="F5" s="119">
        <f t="shared" si="0"/>
        <v>0</v>
      </c>
      <c r="G5" s="147">
        <f t="shared" si="1"/>
        <v>0</v>
      </c>
      <c r="H5" s="75">
        <f t="shared" si="2"/>
        <v>0</v>
      </c>
      <c r="I5" s="79">
        <f t="shared" si="3"/>
        <v>0</v>
      </c>
      <c r="J5" s="80"/>
    </row>
    <row r="6" spans="1:10" s="6" customFormat="1" ht="25.5" customHeight="1" x14ac:dyDescent="0.2">
      <c r="A6" s="149">
        <v>4</v>
      </c>
      <c r="B6" s="328"/>
      <c r="C6" s="309">
        <f>+$AD137</f>
        <v>0</v>
      </c>
      <c r="D6" s="75"/>
      <c r="E6" s="119">
        <v>0</v>
      </c>
      <c r="F6" s="119">
        <f t="shared" si="0"/>
        <v>0</v>
      </c>
      <c r="G6" s="147">
        <f t="shared" si="1"/>
        <v>0</v>
      </c>
      <c r="H6" s="75">
        <f t="shared" si="2"/>
        <v>0</v>
      </c>
      <c r="I6" s="79">
        <f t="shared" si="3"/>
        <v>0</v>
      </c>
      <c r="J6" s="80"/>
    </row>
    <row r="7" spans="1:10" s="6" customFormat="1" ht="25.5" customHeight="1" x14ac:dyDescent="0.2">
      <c r="A7" s="149">
        <v>5</v>
      </c>
      <c r="B7" s="328"/>
      <c r="C7" s="309">
        <f>+$AD157</f>
        <v>0</v>
      </c>
      <c r="D7" s="75"/>
      <c r="E7" s="119">
        <v>0</v>
      </c>
      <c r="F7" s="119">
        <f t="shared" si="0"/>
        <v>0</v>
      </c>
      <c r="G7" s="147">
        <f t="shared" si="1"/>
        <v>0</v>
      </c>
      <c r="H7" s="75">
        <f t="shared" si="2"/>
        <v>0</v>
      </c>
      <c r="I7" s="79">
        <f t="shared" si="3"/>
        <v>0</v>
      </c>
      <c r="J7" s="80"/>
    </row>
    <row r="8" spans="1:10" s="6" customFormat="1" ht="25.5" customHeight="1" x14ac:dyDescent="0.2">
      <c r="A8" s="149">
        <v>6</v>
      </c>
      <c r="B8" s="328"/>
      <c r="C8" s="309">
        <f>+$AD177</f>
        <v>0</v>
      </c>
      <c r="D8" s="75"/>
      <c r="E8" s="119">
        <v>0</v>
      </c>
      <c r="F8" s="119">
        <f t="shared" si="0"/>
        <v>0</v>
      </c>
      <c r="G8" s="147">
        <f t="shared" si="1"/>
        <v>0</v>
      </c>
      <c r="H8" s="75">
        <f t="shared" si="2"/>
        <v>0</v>
      </c>
      <c r="I8" s="79">
        <f t="shared" si="3"/>
        <v>0</v>
      </c>
      <c r="J8" s="80"/>
    </row>
    <row r="9" spans="1:10" s="6" customFormat="1" ht="25.5" customHeight="1" x14ac:dyDescent="0.2">
      <c r="A9" s="149">
        <v>7</v>
      </c>
      <c r="B9" s="328"/>
      <c r="C9" s="309">
        <f>+$AD197</f>
        <v>0</v>
      </c>
      <c r="D9" s="75"/>
      <c r="E9" s="119">
        <v>0</v>
      </c>
      <c r="F9" s="119">
        <f t="shared" si="0"/>
        <v>0</v>
      </c>
      <c r="G9" s="147">
        <f t="shared" si="1"/>
        <v>0</v>
      </c>
      <c r="H9" s="75">
        <f t="shared" si="2"/>
        <v>0</v>
      </c>
      <c r="I9" s="79">
        <f t="shared" si="3"/>
        <v>0</v>
      </c>
      <c r="J9" s="80"/>
    </row>
    <row r="10" spans="1:10" s="6" customFormat="1" ht="25.5" customHeight="1" x14ac:dyDescent="0.2">
      <c r="A10" s="149">
        <v>8</v>
      </c>
      <c r="B10" s="328"/>
      <c r="C10" s="309">
        <f>+$AD217</f>
        <v>0</v>
      </c>
      <c r="D10" s="75"/>
      <c r="E10" s="119">
        <v>0</v>
      </c>
      <c r="F10" s="119">
        <f t="shared" si="0"/>
        <v>0</v>
      </c>
      <c r="G10" s="147">
        <f t="shared" si="1"/>
        <v>0</v>
      </c>
      <c r="H10" s="75">
        <f t="shared" si="2"/>
        <v>0</v>
      </c>
      <c r="I10" s="79">
        <f t="shared" si="3"/>
        <v>0</v>
      </c>
      <c r="J10" s="80"/>
    </row>
    <row r="11" spans="1:10" s="6" customFormat="1" ht="25.5" customHeight="1" x14ac:dyDescent="0.2">
      <c r="A11" s="149">
        <v>9</v>
      </c>
      <c r="B11" s="328"/>
      <c r="C11" s="309">
        <f>+$AD237</f>
        <v>0</v>
      </c>
      <c r="D11" s="75"/>
      <c r="E11" s="119">
        <v>0</v>
      </c>
      <c r="F11" s="119">
        <f t="shared" si="0"/>
        <v>0</v>
      </c>
      <c r="G11" s="147">
        <f t="shared" si="1"/>
        <v>0</v>
      </c>
      <c r="H11" s="75">
        <f t="shared" si="2"/>
        <v>0</v>
      </c>
      <c r="I11" s="79">
        <f t="shared" si="3"/>
        <v>0</v>
      </c>
      <c r="J11" s="80"/>
    </row>
    <row r="12" spans="1:10" s="6" customFormat="1" ht="25.5" customHeight="1" x14ac:dyDescent="0.2">
      <c r="A12" s="149">
        <v>10</v>
      </c>
      <c r="B12" s="328"/>
      <c r="C12" s="309">
        <f>+$AD257</f>
        <v>0</v>
      </c>
      <c r="D12" s="75"/>
      <c r="E12" s="119">
        <v>0</v>
      </c>
      <c r="F12" s="119">
        <f t="shared" si="0"/>
        <v>0</v>
      </c>
      <c r="G12" s="147">
        <f t="shared" si="1"/>
        <v>0</v>
      </c>
      <c r="H12" s="75">
        <f t="shared" si="2"/>
        <v>0</v>
      </c>
      <c r="I12" s="79">
        <f t="shared" si="3"/>
        <v>0</v>
      </c>
      <c r="J12" s="80"/>
    </row>
    <row r="13" spans="1:10" s="6" customFormat="1" ht="25.5" customHeight="1" x14ac:dyDescent="0.2">
      <c r="A13" s="149">
        <v>11</v>
      </c>
      <c r="B13" s="328"/>
      <c r="C13" s="309">
        <f>+$AD277</f>
        <v>0</v>
      </c>
      <c r="D13" s="75"/>
      <c r="E13" s="119">
        <v>0</v>
      </c>
      <c r="F13" s="119">
        <f t="shared" si="0"/>
        <v>0</v>
      </c>
      <c r="G13" s="147">
        <f t="shared" si="1"/>
        <v>0</v>
      </c>
      <c r="H13" s="75">
        <f t="shared" si="2"/>
        <v>0</v>
      </c>
      <c r="I13" s="79">
        <f t="shared" si="3"/>
        <v>0</v>
      </c>
      <c r="J13" s="80"/>
    </row>
    <row r="14" spans="1:10" s="6" customFormat="1" ht="25.5" customHeight="1" x14ac:dyDescent="0.2">
      <c r="A14" s="149">
        <v>12</v>
      </c>
      <c r="B14" s="328"/>
      <c r="C14" s="309">
        <f>+$AD297</f>
        <v>0</v>
      </c>
      <c r="D14" s="75"/>
      <c r="E14" s="119">
        <v>0</v>
      </c>
      <c r="F14" s="119">
        <f t="shared" si="0"/>
        <v>0</v>
      </c>
      <c r="G14" s="147">
        <f t="shared" si="1"/>
        <v>0</v>
      </c>
      <c r="H14" s="75">
        <f t="shared" si="2"/>
        <v>0</v>
      </c>
      <c r="I14" s="79">
        <f t="shared" si="3"/>
        <v>0</v>
      </c>
      <c r="J14" s="80"/>
    </row>
    <row r="15" spans="1:10" s="6" customFormat="1" ht="25.5" customHeight="1" x14ac:dyDescent="0.2">
      <c r="A15" s="149">
        <v>13</v>
      </c>
      <c r="B15" s="328"/>
      <c r="C15" s="309">
        <f>+$AD317</f>
        <v>0</v>
      </c>
      <c r="D15" s="75"/>
      <c r="E15" s="119">
        <v>0</v>
      </c>
      <c r="F15" s="119">
        <f t="shared" si="0"/>
        <v>0</v>
      </c>
      <c r="G15" s="147">
        <f t="shared" si="1"/>
        <v>0</v>
      </c>
      <c r="H15" s="75">
        <f t="shared" si="2"/>
        <v>0</v>
      </c>
      <c r="I15" s="79">
        <f t="shared" si="3"/>
        <v>0</v>
      </c>
      <c r="J15" s="80"/>
    </row>
    <row r="16" spans="1:10" s="6" customFormat="1" ht="25.5" customHeight="1" x14ac:dyDescent="0.2">
      <c r="A16" s="149">
        <v>14</v>
      </c>
      <c r="B16" s="328"/>
      <c r="C16" s="309">
        <f>+$AD337</f>
        <v>0</v>
      </c>
      <c r="D16" s="75"/>
      <c r="E16" s="119">
        <v>0</v>
      </c>
      <c r="F16" s="119">
        <f t="shared" si="0"/>
        <v>0</v>
      </c>
      <c r="G16" s="147">
        <f t="shared" si="1"/>
        <v>0</v>
      </c>
      <c r="H16" s="75">
        <f t="shared" si="2"/>
        <v>0</v>
      </c>
      <c r="I16" s="79">
        <f t="shared" si="3"/>
        <v>0</v>
      </c>
      <c r="J16" s="80"/>
    </row>
    <row r="17" spans="1:10" s="6" customFormat="1" ht="25.5" customHeight="1" x14ac:dyDescent="0.2">
      <c r="A17" s="149">
        <v>15</v>
      </c>
      <c r="B17" s="328"/>
      <c r="C17" s="309">
        <f>+$AD357</f>
        <v>0</v>
      </c>
      <c r="D17" s="75"/>
      <c r="E17" s="119">
        <v>0</v>
      </c>
      <c r="F17" s="119">
        <f t="shared" si="0"/>
        <v>0</v>
      </c>
      <c r="G17" s="147">
        <f t="shared" si="1"/>
        <v>0</v>
      </c>
      <c r="H17" s="75">
        <f t="shared" si="2"/>
        <v>0</v>
      </c>
      <c r="I17" s="79">
        <f t="shared" si="3"/>
        <v>0</v>
      </c>
      <c r="J17" s="80"/>
    </row>
    <row r="18" spans="1:10" s="6" customFormat="1" ht="25.5" customHeight="1" x14ac:dyDescent="0.2">
      <c r="A18" s="149">
        <v>16</v>
      </c>
      <c r="B18" s="328"/>
      <c r="C18" s="309">
        <f>+$AD377</f>
        <v>0</v>
      </c>
      <c r="D18" s="75"/>
      <c r="E18" s="119">
        <v>0</v>
      </c>
      <c r="F18" s="119">
        <f t="shared" si="0"/>
        <v>0</v>
      </c>
      <c r="G18" s="147">
        <f t="shared" si="1"/>
        <v>0</v>
      </c>
      <c r="H18" s="75">
        <f t="shared" si="2"/>
        <v>0</v>
      </c>
      <c r="I18" s="79">
        <f t="shared" si="3"/>
        <v>0</v>
      </c>
      <c r="J18" s="80"/>
    </row>
    <row r="19" spans="1:10" s="6" customFormat="1" ht="25.5" customHeight="1" x14ac:dyDescent="0.2">
      <c r="A19" s="149">
        <v>17</v>
      </c>
      <c r="B19" s="328"/>
      <c r="C19" s="309">
        <f>+$AD397</f>
        <v>0</v>
      </c>
      <c r="D19" s="75"/>
      <c r="E19" s="119">
        <v>0</v>
      </c>
      <c r="F19" s="119">
        <f t="shared" si="0"/>
        <v>0</v>
      </c>
      <c r="G19" s="147">
        <f t="shared" si="1"/>
        <v>0</v>
      </c>
      <c r="H19" s="75">
        <f t="shared" si="2"/>
        <v>0</v>
      </c>
      <c r="I19" s="79">
        <f t="shared" si="3"/>
        <v>0</v>
      </c>
      <c r="J19" s="80"/>
    </row>
    <row r="20" spans="1:10" s="6" customFormat="1" ht="25.5" customHeight="1" x14ac:dyDescent="0.2">
      <c r="A20" s="149">
        <v>18</v>
      </c>
      <c r="B20" s="328"/>
      <c r="C20" s="309">
        <f>+$AD417</f>
        <v>0</v>
      </c>
      <c r="D20" s="75"/>
      <c r="E20" s="119">
        <v>0</v>
      </c>
      <c r="F20" s="119">
        <f t="shared" si="0"/>
        <v>0</v>
      </c>
      <c r="G20" s="147">
        <f t="shared" si="1"/>
        <v>0</v>
      </c>
      <c r="H20" s="75">
        <f t="shared" si="2"/>
        <v>0</v>
      </c>
      <c r="I20" s="79">
        <f t="shared" si="3"/>
        <v>0</v>
      </c>
      <c r="J20" s="80"/>
    </row>
    <row r="21" spans="1:10" s="6" customFormat="1" ht="25.5" customHeight="1" x14ac:dyDescent="0.2">
      <c r="A21" s="149">
        <v>19</v>
      </c>
      <c r="B21" s="328"/>
      <c r="C21" s="309">
        <f>+$AD437</f>
        <v>0</v>
      </c>
      <c r="D21" s="75"/>
      <c r="E21" s="119">
        <v>0</v>
      </c>
      <c r="F21" s="119">
        <f t="shared" si="0"/>
        <v>0</v>
      </c>
      <c r="G21" s="147">
        <f t="shared" si="1"/>
        <v>0</v>
      </c>
      <c r="H21" s="75">
        <f t="shared" si="2"/>
        <v>0</v>
      </c>
      <c r="I21" s="79">
        <f t="shared" si="3"/>
        <v>0</v>
      </c>
      <c r="J21" s="80"/>
    </row>
    <row r="22" spans="1:10" s="6" customFormat="1" ht="25.5" customHeight="1" x14ac:dyDescent="0.2">
      <c r="A22" s="149">
        <v>20</v>
      </c>
      <c r="B22" s="328"/>
      <c r="C22" s="309">
        <f>+$AD457</f>
        <v>0</v>
      </c>
      <c r="D22" s="75"/>
      <c r="E22" s="119">
        <v>0</v>
      </c>
      <c r="F22" s="119">
        <f t="shared" si="0"/>
        <v>0</v>
      </c>
      <c r="G22" s="147">
        <f t="shared" si="1"/>
        <v>0</v>
      </c>
      <c r="H22" s="75">
        <f t="shared" si="2"/>
        <v>0</v>
      </c>
      <c r="I22" s="79">
        <f t="shared" si="3"/>
        <v>0</v>
      </c>
      <c r="J22" s="80"/>
    </row>
    <row r="23" spans="1:10" s="6" customFormat="1" ht="25.5" customHeight="1" x14ac:dyDescent="0.2">
      <c r="A23" s="149">
        <v>21</v>
      </c>
      <c r="B23" s="327"/>
      <c r="C23" s="309">
        <f>+$AD477</f>
        <v>0</v>
      </c>
      <c r="D23" s="75"/>
      <c r="E23" s="119">
        <v>0</v>
      </c>
      <c r="F23" s="119">
        <f t="shared" si="0"/>
        <v>0</v>
      </c>
      <c r="G23" s="147">
        <f t="shared" si="1"/>
        <v>0</v>
      </c>
      <c r="H23" s="75">
        <f t="shared" si="2"/>
        <v>0</v>
      </c>
      <c r="I23" s="79">
        <f t="shared" si="3"/>
        <v>0</v>
      </c>
      <c r="J23" s="80"/>
    </row>
    <row r="24" spans="1:10" s="6" customFormat="1" ht="25.5" customHeight="1" x14ac:dyDescent="0.2">
      <c r="A24" s="149">
        <v>22</v>
      </c>
      <c r="B24" s="327"/>
      <c r="C24" s="309">
        <f>+$AD497</f>
        <v>0</v>
      </c>
      <c r="D24" s="75"/>
      <c r="E24" s="119">
        <v>0</v>
      </c>
      <c r="F24" s="119">
        <f t="shared" si="0"/>
        <v>0</v>
      </c>
      <c r="G24" s="147">
        <f t="shared" si="1"/>
        <v>0</v>
      </c>
      <c r="H24" s="75">
        <f t="shared" si="2"/>
        <v>0</v>
      </c>
      <c r="I24" s="79">
        <f t="shared" si="3"/>
        <v>0</v>
      </c>
      <c r="J24" s="80"/>
    </row>
    <row r="25" spans="1:10" s="6" customFormat="1" ht="25.5" customHeight="1" x14ac:dyDescent="0.2">
      <c r="A25" s="149">
        <v>23</v>
      </c>
      <c r="B25" s="327"/>
      <c r="C25" s="309">
        <f>+$AD517</f>
        <v>0</v>
      </c>
      <c r="D25" s="75"/>
      <c r="E25" s="119">
        <v>0</v>
      </c>
      <c r="F25" s="119">
        <f t="shared" si="0"/>
        <v>0</v>
      </c>
      <c r="G25" s="147">
        <f t="shared" si="1"/>
        <v>0</v>
      </c>
      <c r="H25" s="75">
        <f t="shared" si="2"/>
        <v>0</v>
      </c>
      <c r="I25" s="79">
        <f t="shared" si="3"/>
        <v>0</v>
      </c>
      <c r="J25" s="80"/>
    </row>
    <row r="26" spans="1:10" s="6" customFormat="1" ht="25.5" customHeight="1" x14ac:dyDescent="0.2">
      <c r="A26" s="149">
        <v>24</v>
      </c>
      <c r="B26" s="327"/>
      <c r="C26" s="309">
        <f>+$AD537</f>
        <v>0</v>
      </c>
      <c r="D26" s="75"/>
      <c r="E26" s="119">
        <v>0</v>
      </c>
      <c r="F26" s="119">
        <f t="shared" si="0"/>
        <v>0</v>
      </c>
      <c r="G26" s="147">
        <f t="shared" si="1"/>
        <v>0</v>
      </c>
      <c r="H26" s="75">
        <f t="shared" si="2"/>
        <v>0</v>
      </c>
      <c r="I26" s="79">
        <f t="shared" si="3"/>
        <v>0</v>
      </c>
      <c r="J26" s="80"/>
    </row>
    <row r="27" spans="1:10" s="6" customFormat="1" ht="25.5" customHeight="1" x14ac:dyDescent="0.2">
      <c r="A27" s="149">
        <v>25</v>
      </c>
      <c r="B27" s="327"/>
      <c r="C27" s="309">
        <f>+$AD557</f>
        <v>0</v>
      </c>
      <c r="D27" s="75"/>
      <c r="E27" s="119">
        <v>0</v>
      </c>
      <c r="F27" s="119">
        <f t="shared" si="0"/>
        <v>0</v>
      </c>
      <c r="G27" s="147">
        <f t="shared" si="1"/>
        <v>0</v>
      </c>
      <c r="H27" s="75">
        <f t="shared" si="2"/>
        <v>0</v>
      </c>
      <c r="I27" s="79">
        <f t="shared" si="3"/>
        <v>0</v>
      </c>
      <c r="J27" s="80"/>
    </row>
    <row r="28" spans="1:10" s="6" customFormat="1" ht="25.5" customHeight="1" x14ac:dyDescent="0.2">
      <c r="A28" s="149">
        <v>26</v>
      </c>
      <c r="B28" s="327"/>
      <c r="C28" s="309">
        <f>+$AD577</f>
        <v>0</v>
      </c>
      <c r="D28" s="75"/>
      <c r="E28" s="119">
        <v>0</v>
      </c>
      <c r="F28" s="119">
        <f t="shared" si="0"/>
        <v>0</v>
      </c>
      <c r="G28" s="147">
        <f t="shared" si="1"/>
        <v>0</v>
      </c>
      <c r="H28" s="75">
        <f t="shared" si="2"/>
        <v>0</v>
      </c>
      <c r="I28" s="79">
        <f t="shared" si="3"/>
        <v>0</v>
      </c>
      <c r="J28" s="80"/>
    </row>
    <row r="29" spans="1:10" s="6" customFormat="1" ht="25.5" customHeight="1" x14ac:dyDescent="0.2">
      <c r="A29" s="149">
        <v>27</v>
      </c>
      <c r="B29" s="327"/>
      <c r="C29" s="309">
        <f>+$AD597</f>
        <v>0</v>
      </c>
      <c r="D29" s="75"/>
      <c r="E29" s="119">
        <v>0</v>
      </c>
      <c r="F29" s="119">
        <f t="shared" si="0"/>
        <v>0</v>
      </c>
      <c r="G29" s="147">
        <f t="shared" si="1"/>
        <v>0</v>
      </c>
      <c r="H29" s="75">
        <f t="shared" si="2"/>
        <v>0</v>
      </c>
      <c r="I29" s="79">
        <f t="shared" si="3"/>
        <v>0</v>
      </c>
      <c r="J29" s="80"/>
    </row>
    <row r="30" spans="1:10" s="6" customFormat="1" ht="25.5" customHeight="1" x14ac:dyDescent="0.2">
      <c r="A30" s="149">
        <v>28</v>
      </c>
      <c r="B30" s="327"/>
      <c r="C30" s="309">
        <f>+$AD617</f>
        <v>0</v>
      </c>
      <c r="D30" s="75"/>
      <c r="E30" s="119">
        <v>0</v>
      </c>
      <c r="F30" s="119">
        <f t="shared" si="0"/>
        <v>0</v>
      </c>
      <c r="G30" s="147">
        <f t="shared" si="1"/>
        <v>0</v>
      </c>
      <c r="H30" s="75">
        <f t="shared" si="2"/>
        <v>0</v>
      </c>
      <c r="I30" s="79">
        <f t="shared" si="3"/>
        <v>0</v>
      </c>
      <c r="J30" s="80"/>
    </row>
    <row r="31" spans="1:10" s="6" customFormat="1" ht="25.5" customHeight="1" x14ac:dyDescent="0.2">
      <c r="A31" s="149">
        <v>29</v>
      </c>
      <c r="B31" s="327"/>
      <c r="C31" s="309">
        <f>+$AD637</f>
        <v>0</v>
      </c>
      <c r="D31" s="75"/>
      <c r="E31" s="119">
        <v>0</v>
      </c>
      <c r="F31" s="119">
        <f t="shared" si="0"/>
        <v>0</v>
      </c>
      <c r="G31" s="147">
        <f t="shared" si="1"/>
        <v>0</v>
      </c>
      <c r="H31" s="75">
        <f t="shared" si="2"/>
        <v>0</v>
      </c>
      <c r="I31" s="79">
        <f t="shared" si="3"/>
        <v>0</v>
      </c>
      <c r="J31" s="80"/>
    </row>
    <row r="32" spans="1:10" s="6" customFormat="1" ht="25.5" customHeight="1" x14ac:dyDescent="0.2">
      <c r="A32" s="149">
        <v>30</v>
      </c>
      <c r="B32" s="327"/>
      <c r="C32" s="309">
        <f>+$AD657</f>
        <v>0</v>
      </c>
      <c r="D32" s="75"/>
      <c r="E32" s="119">
        <v>0</v>
      </c>
      <c r="F32" s="119">
        <f t="shared" si="0"/>
        <v>0</v>
      </c>
      <c r="G32" s="147">
        <f t="shared" si="1"/>
        <v>0</v>
      </c>
      <c r="H32" s="75">
        <f t="shared" si="2"/>
        <v>0</v>
      </c>
      <c r="I32" s="79">
        <f t="shared" si="3"/>
        <v>0</v>
      </c>
      <c r="J32" s="80"/>
    </row>
    <row r="33" spans="1:10" s="6" customFormat="1" ht="25.5" customHeight="1" x14ac:dyDescent="0.2">
      <c r="A33" s="149">
        <v>31</v>
      </c>
      <c r="B33" s="327"/>
      <c r="C33" s="309">
        <f>+$AD677</f>
        <v>0</v>
      </c>
      <c r="D33" s="75"/>
      <c r="E33" s="119">
        <v>0</v>
      </c>
      <c r="F33" s="119">
        <f t="shared" si="0"/>
        <v>0</v>
      </c>
      <c r="G33" s="147">
        <f t="shared" si="1"/>
        <v>0</v>
      </c>
      <c r="H33" s="75">
        <f t="shared" si="2"/>
        <v>0</v>
      </c>
      <c r="I33" s="79">
        <f t="shared" si="3"/>
        <v>0</v>
      </c>
      <c r="J33" s="80"/>
    </row>
    <row r="34" spans="1:10" s="6" customFormat="1" ht="25.5" customHeight="1" x14ac:dyDescent="0.2">
      <c r="A34" s="149">
        <v>32</v>
      </c>
      <c r="B34" s="327"/>
      <c r="C34" s="309">
        <f>+$AD697</f>
        <v>0</v>
      </c>
      <c r="D34" s="75"/>
      <c r="E34" s="119">
        <v>0</v>
      </c>
      <c r="F34" s="119">
        <f t="shared" si="0"/>
        <v>0</v>
      </c>
      <c r="G34" s="147">
        <f t="shared" si="1"/>
        <v>0</v>
      </c>
      <c r="H34" s="75">
        <f t="shared" si="2"/>
        <v>0</v>
      </c>
      <c r="I34" s="79">
        <f t="shared" si="3"/>
        <v>0</v>
      </c>
      <c r="J34" s="80"/>
    </row>
    <row r="35" spans="1:10" s="6" customFormat="1" ht="25.5" customHeight="1" x14ac:dyDescent="0.2">
      <c r="A35" s="149">
        <v>33</v>
      </c>
      <c r="B35" s="327"/>
      <c r="C35" s="325">
        <f>+$AD717</f>
        <v>0</v>
      </c>
      <c r="D35" s="75"/>
      <c r="E35" s="119">
        <v>0</v>
      </c>
      <c r="F35" s="119">
        <f t="shared" si="0"/>
        <v>0</v>
      </c>
      <c r="G35" s="147">
        <f t="shared" si="1"/>
        <v>0</v>
      </c>
      <c r="H35" s="75">
        <f t="shared" si="2"/>
        <v>0</v>
      </c>
      <c r="I35" s="79">
        <f t="shared" si="3"/>
        <v>0</v>
      </c>
      <c r="J35" s="80"/>
    </row>
    <row r="36" spans="1:10" s="6" customFormat="1" ht="25.5" customHeight="1" x14ac:dyDescent="0.2">
      <c r="A36" s="149">
        <v>34</v>
      </c>
      <c r="B36" s="327"/>
      <c r="C36" s="325">
        <f>+$AD737</f>
        <v>0</v>
      </c>
      <c r="D36" s="75"/>
      <c r="E36" s="119">
        <v>0</v>
      </c>
      <c r="F36" s="119">
        <f t="shared" si="0"/>
        <v>0</v>
      </c>
      <c r="G36" s="147">
        <f t="shared" si="1"/>
        <v>0</v>
      </c>
      <c r="H36" s="75">
        <f t="shared" si="2"/>
        <v>0</v>
      </c>
      <c r="I36" s="79">
        <f t="shared" si="3"/>
        <v>0</v>
      </c>
      <c r="J36" s="80"/>
    </row>
    <row r="37" spans="1:10" s="6" customFormat="1" ht="25.5" customHeight="1" x14ac:dyDescent="0.2">
      <c r="A37" s="149">
        <v>35</v>
      </c>
      <c r="B37" s="327"/>
      <c r="C37" s="325">
        <f>+$AD757</f>
        <v>0</v>
      </c>
      <c r="D37" s="75"/>
      <c r="E37" s="119">
        <v>0</v>
      </c>
      <c r="F37" s="119">
        <f t="shared" si="0"/>
        <v>0</v>
      </c>
      <c r="G37" s="147">
        <f t="shared" si="1"/>
        <v>0</v>
      </c>
      <c r="H37" s="75">
        <f t="shared" si="2"/>
        <v>0</v>
      </c>
      <c r="I37" s="79">
        <f t="shared" si="3"/>
        <v>0</v>
      </c>
      <c r="J37" s="80"/>
    </row>
    <row r="38" spans="1:10" s="6" customFormat="1" ht="25.5" customHeight="1" x14ac:dyDescent="0.2">
      <c r="A38" s="163"/>
      <c r="B38" s="149" t="s">
        <v>5</v>
      </c>
      <c r="C38" s="121">
        <f t="shared" ref="C38:I38" si="4">SUM(C3:C37)</f>
        <v>0</v>
      </c>
      <c r="D38" s="121">
        <f t="shared" si="4"/>
        <v>0</v>
      </c>
      <c r="E38" s="121">
        <f t="shared" si="4"/>
        <v>0</v>
      </c>
      <c r="F38" s="121">
        <f t="shared" si="4"/>
        <v>0</v>
      </c>
      <c r="G38" s="121">
        <f t="shared" si="4"/>
        <v>0</v>
      </c>
      <c r="H38" s="73">
        <f t="shared" si="4"/>
        <v>0</v>
      </c>
      <c r="I38" s="90">
        <f t="shared" si="4"/>
        <v>0</v>
      </c>
      <c r="J38" s="91"/>
    </row>
    <row r="62" spans="2:12" ht="18.75" x14ac:dyDescent="0.3">
      <c r="B62" s="150" t="s">
        <v>50</v>
      </c>
      <c r="C62" s="151">
        <f>'ראשי-פרטים כלליים וריכוז הוצאות'!E21</f>
        <v>0</v>
      </c>
      <c r="D62" s="318"/>
      <c r="E62" s="152" t="s">
        <v>51</v>
      </c>
      <c r="F62" s="151">
        <f>'ראשי-פרטים כלליים וריכוז הוצאות'!F21</f>
        <v>0</v>
      </c>
    </row>
    <row r="64" spans="2:12" ht="13.5" thickBot="1" x14ac:dyDescent="0.25">
      <c r="L64" s="3"/>
    </row>
    <row r="65" spans="1:30" x14ac:dyDescent="0.2">
      <c r="A65" s="33">
        <v>1</v>
      </c>
      <c r="B65" s="34"/>
      <c r="C65" s="471" t="s">
        <v>44</v>
      </c>
      <c r="D65" s="471" t="s">
        <v>182</v>
      </c>
      <c r="E65" s="471" t="s">
        <v>41</v>
      </c>
      <c r="F65" s="471" t="s">
        <v>21</v>
      </c>
      <c r="H65" s="33"/>
      <c r="I65" s="34"/>
      <c r="J65" s="34"/>
      <c r="K65" s="34"/>
      <c r="L65" s="34"/>
      <c r="M65" s="471" t="s">
        <v>44</v>
      </c>
      <c r="N65" s="471" t="s">
        <v>182</v>
      </c>
      <c r="O65" s="471" t="s">
        <v>41</v>
      </c>
      <c r="P65" s="471" t="s">
        <v>21</v>
      </c>
      <c r="R65" s="33">
        <v>1</v>
      </c>
      <c r="S65" s="34"/>
      <c r="T65" s="471" t="s">
        <v>44</v>
      </c>
      <c r="U65" s="471" t="s">
        <v>182</v>
      </c>
      <c r="V65" s="471" t="s">
        <v>41</v>
      </c>
      <c r="W65" s="471" t="s">
        <v>21</v>
      </c>
      <c r="Y65" s="33"/>
      <c r="Z65" s="34"/>
      <c r="AA65" s="471" t="s">
        <v>44</v>
      </c>
      <c r="AB65" s="471" t="s">
        <v>182</v>
      </c>
      <c r="AC65" s="471" t="s">
        <v>41</v>
      </c>
      <c r="AD65" s="471" t="s">
        <v>21</v>
      </c>
    </row>
    <row r="66" spans="1:30" ht="25.5" x14ac:dyDescent="0.2">
      <c r="A66" s="35" t="s">
        <v>9</v>
      </c>
      <c r="B66" s="64" t="str">
        <f>+" אסמכתא " &amp; $B3 &amp;"         חזרה לטבלה "</f>
        <v xml:space="preserve"> אסמכתא          חזרה לטבלה </v>
      </c>
      <c r="C66" s="472"/>
      <c r="D66" s="473" t="s">
        <v>93</v>
      </c>
      <c r="E66" s="472"/>
      <c r="F66" s="473"/>
      <c r="H66" s="35" t="s">
        <v>27</v>
      </c>
      <c r="I66" s="37"/>
      <c r="J66" s="37"/>
      <c r="K66" s="37"/>
      <c r="L66" s="64" t="str">
        <f>+" אסמכתא " &amp; $B3 &amp;"         חזרה לטבלה "</f>
        <v xml:space="preserve"> אסמכתא          חזרה לטבלה </v>
      </c>
      <c r="M66" s="472"/>
      <c r="N66" s="473" t="s">
        <v>93</v>
      </c>
      <c r="O66" s="472"/>
      <c r="P66" s="473"/>
      <c r="R66" s="35" t="s">
        <v>9</v>
      </c>
      <c r="S66" s="64" t="str">
        <f>+" אסמכתא " &amp; $B3 &amp;"         חזרה לטבלה "</f>
        <v xml:space="preserve"> אסמכתא          חזרה לטבלה </v>
      </c>
      <c r="T66" s="472"/>
      <c r="U66" s="473" t="s">
        <v>93</v>
      </c>
      <c r="V66" s="472"/>
      <c r="W66" s="473"/>
      <c r="Y66" s="35" t="s">
        <v>27</v>
      </c>
      <c r="Z66" s="64" t="str">
        <f>+" אסמכתא " &amp; $B3 &amp;"         חזרה לטבלה "</f>
        <v xml:space="preserve"> אסמכתא          חזרה לטבלה </v>
      </c>
      <c r="AA66" s="472"/>
      <c r="AB66" s="473" t="s">
        <v>93</v>
      </c>
      <c r="AC66" s="472"/>
      <c r="AD66" s="473"/>
    </row>
    <row r="67" spans="1:30" x14ac:dyDescent="0.2">
      <c r="A67" s="38">
        <v>1</v>
      </c>
      <c r="B67" s="300"/>
      <c r="C67" s="300"/>
      <c r="D67" s="305"/>
      <c r="E67" s="305"/>
      <c r="F67" s="306"/>
      <c r="H67" s="38">
        <v>12</v>
      </c>
      <c r="I67" s="38"/>
      <c r="J67" s="38"/>
      <c r="K67" s="38"/>
      <c r="L67" s="300"/>
      <c r="M67" s="300"/>
      <c r="N67" s="305"/>
      <c r="O67" s="305"/>
      <c r="P67" s="306" t="s">
        <v>15</v>
      </c>
      <c r="R67" s="38">
        <v>23</v>
      </c>
      <c r="S67" s="300"/>
      <c r="T67" s="300"/>
      <c r="U67" s="305"/>
      <c r="V67" s="305"/>
      <c r="W67" s="306"/>
      <c r="Y67" s="38">
        <v>34</v>
      </c>
      <c r="Z67" s="300"/>
      <c r="AA67" s="300"/>
      <c r="AB67" s="305"/>
      <c r="AC67" s="305"/>
      <c r="AD67" s="306" t="s">
        <v>15</v>
      </c>
    </row>
    <row r="68" spans="1:30" x14ac:dyDescent="0.2">
      <c r="A68" s="38">
        <v>2</v>
      </c>
      <c r="B68" s="300"/>
      <c r="C68" s="300"/>
      <c r="D68" s="305"/>
      <c r="E68" s="305"/>
      <c r="F68" s="306"/>
      <c r="H68" s="38">
        <v>13</v>
      </c>
      <c r="I68" s="38"/>
      <c r="J68" s="38"/>
      <c r="K68" s="38"/>
      <c r="L68" s="300"/>
      <c r="M68" s="300"/>
      <c r="N68" s="305"/>
      <c r="O68" s="305"/>
      <c r="P68" s="306"/>
      <c r="R68" s="38">
        <v>24</v>
      </c>
      <c r="S68" s="300"/>
      <c r="T68" s="300"/>
      <c r="U68" s="305"/>
      <c r="V68" s="305"/>
      <c r="W68" s="306"/>
      <c r="Y68" s="38">
        <v>35</v>
      </c>
      <c r="Z68" s="300"/>
      <c r="AA68" s="300"/>
      <c r="AB68" s="305"/>
      <c r="AC68" s="305"/>
      <c r="AD68" s="306"/>
    </row>
    <row r="69" spans="1:30" x14ac:dyDescent="0.2">
      <c r="A69" s="38">
        <v>3</v>
      </c>
      <c r="B69" s="300"/>
      <c r="C69" s="300"/>
      <c r="D69" s="305"/>
      <c r="E69" s="305"/>
      <c r="F69" s="306" t="s">
        <v>15</v>
      </c>
      <c r="H69" s="38">
        <v>14</v>
      </c>
      <c r="I69" s="38"/>
      <c r="J69" s="38"/>
      <c r="K69" s="38"/>
      <c r="L69" s="300"/>
      <c r="M69" s="300"/>
      <c r="N69" s="305"/>
      <c r="O69" s="305"/>
      <c r="P69" s="306"/>
      <c r="R69" s="38">
        <v>25</v>
      </c>
      <c r="S69" s="300"/>
      <c r="T69" s="300"/>
      <c r="U69" s="305"/>
      <c r="V69" s="305"/>
      <c r="W69" s="306" t="s">
        <v>15</v>
      </c>
      <c r="Y69" s="38">
        <v>36</v>
      </c>
      <c r="Z69" s="300"/>
      <c r="AA69" s="300"/>
      <c r="AB69" s="305"/>
      <c r="AC69" s="305"/>
      <c r="AD69" s="306"/>
    </row>
    <row r="70" spans="1:30" x14ac:dyDescent="0.2">
      <c r="A70" s="38">
        <v>4</v>
      </c>
      <c r="B70" s="300"/>
      <c r="C70" s="300"/>
      <c r="D70" s="305"/>
      <c r="E70" s="305"/>
      <c r="F70" s="306"/>
      <c r="H70" s="38">
        <v>15</v>
      </c>
      <c r="I70" s="38"/>
      <c r="J70" s="38"/>
      <c r="K70" s="38"/>
      <c r="L70" s="300"/>
      <c r="M70" s="300"/>
      <c r="N70" s="305"/>
      <c r="O70" s="305"/>
      <c r="P70" s="306"/>
      <c r="R70" s="38">
        <v>26</v>
      </c>
      <c r="S70" s="300"/>
      <c r="T70" s="300"/>
      <c r="U70" s="305"/>
      <c r="V70" s="305"/>
      <c r="W70" s="306"/>
      <c r="Y70" s="38">
        <v>37</v>
      </c>
      <c r="Z70" s="300"/>
      <c r="AA70" s="300"/>
      <c r="AB70" s="305"/>
      <c r="AC70" s="305"/>
      <c r="AD70" s="306"/>
    </row>
    <row r="71" spans="1:30" x14ac:dyDescent="0.2">
      <c r="A71" s="38">
        <v>5</v>
      </c>
      <c r="B71" s="300"/>
      <c r="C71" s="300"/>
      <c r="D71" s="305"/>
      <c r="E71" s="305"/>
      <c r="F71" s="306" t="s">
        <v>15</v>
      </c>
      <c r="H71" s="38">
        <v>16</v>
      </c>
      <c r="I71" s="38"/>
      <c r="J71" s="38"/>
      <c r="K71" s="38"/>
      <c r="L71" s="300"/>
      <c r="M71" s="300"/>
      <c r="N71" s="305"/>
      <c r="O71" s="305"/>
      <c r="P71" s="306" t="s">
        <v>15</v>
      </c>
      <c r="R71" s="38">
        <v>27</v>
      </c>
      <c r="S71" s="300"/>
      <c r="T71" s="300"/>
      <c r="U71" s="305"/>
      <c r="V71" s="305"/>
      <c r="W71" s="306" t="s">
        <v>15</v>
      </c>
      <c r="Y71" s="38">
        <v>38</v>
      </c>
      <c r="Z71" s="300"/>
      <c r="AA71" s="300"/>
      <c r="AB71" s="305"/>
      <c r="AC71" s="305"/>
      <c r="AD71" s="306" t="s">
        <v>15</v>
      </c>
    </row>
    <row r="72" spans="1:30" x14ac:dyDescent="0.2">
      <c r="A72" s="38">
        <v>6</v>
      </c>
      <c r="B72" s="300"/>
      <c r="C72" s="300"/>
      <c r="D72" s="305"/>
      <c r="E72" s="305"/>
      <c r="F72" s="306"/>
      <c r="H72" s="38">
        <v>17</v>
      </c>
      <c r="I72" s="38"/>
      <c r="J72" s="38"/>
      <c r="K72" s="38"/>
      <c r="L72" s="300"/>
      <c r="M72" s="300"/>
      <c r="N72" s="305"/>
      <c r="O72" s="305"/>
      <c r="P72" s="306"/>
      <c r="R72" s="38">
        <v>28</v>
      </c>
      <c r="S72" s="300"/>
      <c r="T72" s="300"/>
      <c r="U72" s="305"/>
      <c r="V72" s="305"/>
      <c r="W72" s="306"/>
      <c r="Y72" s="38">
        <v>39</v>
      </c>
      <c r="Z72" s="300"/>
      <c r="AA72" s="300"/>
      <c r="AB72" s="305"/>
      <c r="AC72" s="305"/>
      <c r="AD72" s="306"/>
    </row>
    <row r="73" spans="1:30" x14ac:dyDescent="0.2">
      <c r="A73" s="38">
        <v>7</v>
      </c>
      <c r="B73" s="300"/>
      <c r="C73" s="300"/>
      <c r="D73" s="305"/>
      <c r="E73" s="305"/>
      <c r="F73" s="306"/>
      <c r="H73" s="38">
        <v>18</v>
      </c>
      <c r="I73" s="38"/>
      <c r="J73" s="38"/>
      <c r="K73" s="38"/>
      <c r="L73" s="300"/>
      <c r="M73" s="300"/>
      <c r="N73" s="305"/>
      <c r="O73" s="305"/>
      <c r="P73" s="306"/>
      <c r="R73" s="38">
        <v>29</v>
      </c>
      <c r="S73" s="300"/>
      <c r="T73" s="300"/>
      <c r="U73" s="305"/>
      <c r="V73" s="305"/>
      <c r="W73" s="306"/>
      <c r="Y73" s="38">
        <v>40</v>
      </c>
      <c r="Z73" s="300"/>
      <c r="AA73" s="300"/>
      <c r="AB73" s="305"/>
      <c r="AC73" s="305"/>
      <c r="AD73" s="306"/>
    </row>
    <row r="74" spans="1:30" x14ac:dyDescent="0.2">
      <c r="A74" s="38">
        <v>8</v>
      </c>
      <c r="B74" s="300"/>
      <c r="C74" s="300"/>
      <c r="D74" s="305"/>
      <c r="E74" s="305"/>
      <c r="F74" s="306" t="s">
        <v>15</v>
      </c>
      <c r="H74" s="38">
        <v>19</v>
      </c>
      <c r="I74" s="38"/>
      <c r="J74" s="38"/>
      <c r="K74" s="38"/>
      <c r="L74" s="300"/>
      <c r="M74" s="300"/>
      <c r="N74" s="305"/>
      <c r="O74" s="305"/>
      <c r="P74" s="306" t="s">
        <v>15</v>
      </c>
      <c r="R74" s="38">
        <v>30</v>
      </c>
      <c r="S74" s="300"/>
      <c r="T74" s="300"/>
      <c r="U74" s="305"/>
      <c r="V74" s="305"/>
      <c r="W74" s="306" t="s">
        <v>15</v>
      </c>
      <c r="Y74" s="38">
        <v>41</v>
      </c>
      <c r="Z74" s="300"/>
      <c r="AA74" s="300"/>
      <c r="AB74" s="305"/>
      <c r="AC74" s="305"/>
      <c r="AD74" s="306" t="s">
        <v>15</v>
      </c>
    </row>
    <row r="75" spans="1:30" x14ac:dyDescent="0.2">
      <c r="A75" s="38">
        <v>9</v>
      </c>
      <c r="B75" s="300"/>
      <c r="C75" s="300"/>
      <c r="D75" s="305"/>
      <c r="E75" s="305"/>
      <c r="F75" s="306"/>
      <c r="H75" s="38">
        <v>20</v>
      </c>
      <c r="I75" s="38"/>
      <c r="J75" s="38"/>
      <c r="K75" s="38"/>
      <c r="L75" s="300"/>
      <c r="M75" s="300"/>
      <c r="N75" s="305"/>
      <c r="O75" s="305"/>
      <c r="P75" s="306"/>
      <c r="R75" s="38">
        <v>31</v>
      </c>
      <c r="S75" s="300"/>
      <c r="T75" s="300"/>
      <c r="U75" s="305"/>
      <c r="V75" s="305"/>
      <c r="W75" s="306"/>
      <c r="Y75" s="38">
        <v>42</v>
      </c>
      <c r="Z75" s="300"/>
      <c r="AA75" s="300"/>
      <c r="AB75" s="305"/>
      <c r="AC75" s="305"/>
      <c r="AD75" s="306"/>
    </row>
    <row r="76" spans="1:30" x14ac:dyDescent="0.2">
      <c r="A76" s="38">
        <v>10</v>
      </c>
      <c r="B76" s="300"/>
      <c r="C76" s="300"/>
      <c r="D76" s="305"/>
      <c r="E76" s="305"/>
      <c r="F76" s="306"/>
      <c r="H76" s="38">
        <v>21</v>
      </c>
      <c r="I76" s="38"/>
      <c r="J76" s="38"/>
      <c r="K76" s="38"/>
      <c r="L76" s="300"/>
      <c r="M76" s="300"/>
      <c r="N76" s="305"/>
      <c r="O76" s="305"/>
      <c r="P76" s="306"/>
      <c r="R76" s="38">
        <v>32</v>
      </c>
      <c r="S76" s="300"/>
      <c r="T76" s="300"/>
      <c r="U76" s="305"/>
      <c r="V76" s="305"/>
      <c r="W76" s="306"/>
      <c r="Y76" s="38">
        <v>43</v>
      </c>
      <c r="Z76" s="300"/>
      <c r="AA76" s="300"/>
      <c r="AB76" s="305"/>
      <c r="AC76" s="305"/>
      <c r="AD76" s="306"/>
    </row>
    <row r="77" spans="1:30" ht="13.5" thickBot="1" x14ac:dyDescent="0.25">
      <c r="A77" s="39">
        <v>11</v>
      </c>
      <c r="B77" s="307"/>
      <c r="C77" s="307"/>
      <c r="D77" s="305"/>
      <c r="E77" s="305"/>
      <c r="F77" s="308"/>
      <c r="H77" s="38">
        <v>22</v>
      </c>
      <c r="I77" s="38"/>
      <c r="J77" s="38"/>
      <c r="K77" s="38"/>
      <c r="L77" s="300"/>
      <c r="M77" s="300"/>
      <c r="N77" s="307"/>
      <c r="O77" s="305"/>
      <c r="P77" s="306"/>
      <c r="R77" s="38">
        <v>33</v>
      </c>
      <c r="S77" s="307"/>
      <c r="T77" s="307"/>
      <c r="U77" s="307"/>
      <c r="V77" s="305"/>
      <c r="W77" s="308"/>
      <c r="Y77" s="40"/>
      <c r="Z77" s="42" t="s">
        <v>5</v>
      </c>
      <c r="AA77" s="43"/>
      <c r="AB77" s="43"/>
      <c r="AC77" s="43"/>
      <c r="AD77" s="44">
        <f>SUM(F67:F77)+SUM(P67:P77)+SUM(AD67:AD76)+SUM(W67:W77)</f>
        <v>0</v>
      </c>
    </row>
    <row r="78" spans="1:30" x14ac:dyDescent="0.2">
      <c r="L78" s="3"/>
    </row>
    <row r="79" spans="1:30" x14ac:dyDescent="0.2">
      <c r="L79" s="3"/>
    </row>
    <row r="80" spans="1:30" x14ac:dyDescent="0.2">
      <c r="L80" s="3"/>
    </row>
    <row r="81" spans="1:30" x14ac:dyDescent="0.2">
      <c r="L81" s="3"/>
    </row>
    <row r="82" spans="1:30" x14ac:dyDescent="0.2">
      <c r="L82" s="3"/>
    </row>
    <row r="83" spans="1:30" x14ac:dyDescent="0.2">
      <c r="L83" s="3"/>
    </row>
    <row r="84" spans="1:30" ht="13.5" thickBot="1" x14ac:dyDescent="0.25">
      <c r="L84" s="3"/>
    </row>
    <row r="85" spans="1:30" x14ac:dyDescent="0.2">
      <c r="A85" s="33">
        <v>2</v>
      </c>
      <c r="B85" s="34"/>
      <c r="C85" s="471" t="s">
        <v>44</v>
      </c>
      <c r="D85" s="471" t="s">
        <v>182</v>
      </c>
      <c r="E85" s="471" t="s">
        <v>41</v>
      </c>
      <c r="F85" s="471" t="s">
        <v>21</v>
      </c>
      <c r="H85" s="33"/>
      <c r="I85" s="34"/>
      <c r="J85" s="34"/>
      <c r="K85" s="34"/>
      <c r="L85" s="34"/>
      <c r="M85" s="471" t="s">
        <v>44</v>
      </c>
      <c r="N85" s="471" t="s">
        <v>182</v>
      </c>
      <c r="O85" s="471" t="s">
        <v>41</v>
      </c>
      <c r="P85" s="471" t="s">
        <v>21</v>
      </c>
      <c r="R85" s="33">
        <v>2</v>
      </c>
      <c r="S85" s="34"/>
      <c r="T85" s="471" t="s">
        <v>44</v>
      </c>
      <c r="U85" s="471" t="s">
        <v>182</v>
      </c>
      <c r="V85" s="471" t="s">
        <v>41</v>
      </c>
      <c r="W85" s="471" t="s">
        <v>21</v>
      </c>
      <c r="Y85" s="33"/>
      <c r="Z85" s="34"/>
      <c r="AA85" s="471" t="s">
        <v>44</v>
      </c>
      <c r="AB85" s="471" t="s">
        <v>182</v>
      </c>
      <c r="AC85" s="471" t="s">
        <v>41</v>
      </c>
      <c r="AD85" s="471" t="s">
        <v>21</v>
      </c>
    </row>
    <row r="86" spans="1:30" ht="25.5" x14ac:dyDescent="0.2">
      <c r="A86" s="35" t="s">
        <v>9</v>
      </c>
      <c r="B86" s="64" t="str">
        <f>+" אסמכתא " &amp; B4 &amp;"         חזרה לטבלה "</f>
        <v xml:space="preserve"> אסמכתא          חזרה לטבלה </v>
      </c>
      <c r="C86" s="472"/>
      <c r="D86" s="473" t="s">
        <v>93</v>
      </c>
      <c r="E86" s="472"/>
      <c r="F86" s="473"/>
      <c r="H86" s="35" t="s">
        <v>27</v>
      </c>
      <c r="I86" s="37"/>
      <c r="J86" s="37"/>
      <c r="K86" s="37"/>
      <c r="L86" s="64" t="str">
        <f>+" אסמכתא " &amp; $B4 &amp;"         חזרה לטבלה "</f>
        <v xml:space="preserve"> אסמכתא          חזרה לטבלה </v>
      </c>
      <c r="M86" s="472"/>
      <c r="N86" s="473" t="s">
        <v>93</v>
      </c>
      <c r="O86" s="472"/>
      <c r="P86" s="473"/>
      <c r="R86" s="35" t="s">
        <v>9</v>
      </c>
      <c r="S86" s="64" t="str">
        <f>+" אסמכתא " &amp; B4 &amp;"         חזרה לטבלה "</f>
        <v xml:space="preserve"> אסמכתא          חזרה לטבלה </v>
      </c>
      <c r="T86" s="472"/>
      <c r="U86" s="473" t="s">
        <v>93</v>
      </c>
      <c r="V86" s="472"/>
      <c r="W86" s="473"/>
      <c r="Y86" s="35" t="s">
        <v>27</v>
      </c>
      <c r="Z86" s="64" t="str">
        <f>+" אסמכתא " &amp; $B4 &amp;"         חזרה לטבלה "</f>
        <v xml:space="preserve"> אסמכתא          חזרה לטבלה </v>
      </c>
      <c r="AA86" s="472"/>
      <c r="AB86" s="473" t="s">
        <v>93</v>
      </c>
      <c r="AC86" s="472"/>
      <c r="AD86" s="473"/>
    </row>
    <row r="87" spans="1:30" x14ac:dyDescent="0.2">
      <c r="A87" s="38">
        <v>1</v>
      </c>
      <c r="B87" s="300"/>
      <c r="C87" s="300"/>
      <c r="D87" s="305"/>
      <c r="E87" s="305"/>
      <c r="F87" s="306"/>
      <c r="H87" s="38">
        <v>12</v>
      </c>
      <c r="I87" s="38"/>
      <c r="J87" s="38"/>
      <c r="K87" s="38"/>
      <c r="L87" s="300"/>
      <c r="M87" s="300"/>
      <c r="N87" s="305"/>
      <c r="O87" s="305"/>
      <c r="P87" s="306" t="s">
        <v>15</v>
      </c>
      <c r="R87" s="38">
        <v>23</v>
      </c>
      <c r="S87" s="300"/>
      <c r="T87" s="300"/>
      <c r="U87" s="305"/>
      <c r="V87" s="305"/>
      <c r="W87" s="306"/>
      <c r="Y87" s="38">
        <v>34</v>
      </c>
      <c r="Z87" s="300"/>
      <c r="AA87" s="300"/>
      <c r="AB87" s="305"/>
      <c r="AC87" s="305"/>
      <c r="AD87" s="306" t="s">
        <v>15</v>
      </c>
    </row>
    <row r="88" spans="1:30" x14ac:dyDescent="0.2">
      <c r="A88" s="38">
        <v>2</v>
      </c>
      <c r="B88" s="300"/>
      <c r="C88" s="300"/>
      <c r="D88" s="305"/>
      <c r="E88" s="305"/>
      <c r="F88" s="306" t="s">
        <v>15</v>
      </c>
      <c r="H88" s="38">
        <v>13</v>
      </c>
      <c r="I88" s="38"/>
      <c r="J88" s="38"/>
      <c r="K88" s="38"/>
      <c r="L88" s="300"/>
      <c r="M88" s="300"/>
      <c r="N88" s="305"/>
      <c r="O88" s="305"/>
      <c r="P88" s="306"/>
      <c r="R88" s="38">
        <v>24</v>
      </c>
      <c r="S88" s="300"/>
      <c r="T88" s="300"/>
      <c r="U88" s="305"/>
      <c r="V88" s="305"/>
      <c r="W88" s="306"/>
      <c r="Y88" s="38">
        <v>35</v>
      </c>
      <c r="Z88" s="300"/>
      <c r="AA88" s="300"/>
      <c r="AB88" s="305"/>
      <c r="AC88" s="305"/>
      <c r="AD88" s="306"/>
    </row>
    <row r="89" spans="1:30" x14ac:dyDescent="0.2">
      <c r="A89" s="38">
        <v>3</v>
      </c>
      <c r="B89" s="300"/>
      <c r="C89" s="300"/>
      <c r="D89" s="305"/>
      <c r="E89" s="305"/>
      <c r="F89" s="306"/>
      <c r="H89" s="38">
        <v>14</v>
      </c>
      <c r="I89" s="38"/>
      <c r="J89" s="38"/>
      <c r="K89" s="38"/>
      <c r="L89" s="300"/>
      <c r="M89" s="300"/>
      <c r="N89" s="305"/>
      <c r="O89" s="305"/>
      <c r="P89" s="306"/>
      <c r="R89" s="38">
        <v>25</v>
      </c>
      <c r="S89" s="300"/>
      <c r="T89" s="300"/>
      <c r="U89" s="305"/>
      <c r="V89" s="305"/>
      <c r="W89" s="306" t="s">
        <v>15</v>
      </c>
      <c r="Y89" s="38">
        <v>36</v>
      </c>
      <c r="Z89" s="300"/>
      <c r="AA89" s="300"/>
      <c r="AB89" s="305"/>
      <c r="AC89" s="305"/>
      <c r="AD89" s="306"/>
    </row>
    <row r="90" spans="1:30" x14ac:dyDescent="0.2">
      <c r="A90" s="38">
        <v>4</v>
      </c>
      <c r="B90" s="300"/>
      <c r="C90" s="300"/>
      <c r="D90" s="305"/>
      <c r="E90" s="305"/>
      <c r="F90" s="306"/>
      <c r="H90" s="38">
        <v>15</v>
      </c>
      <c r="I90" s="38"/>
      <c r="J90" s="38"/>
      <c r="K90" s="38"/>
      <c r="L90" s="300"/>
      <c r="M90" s="300"/>
      <c r="N90" s="305"/>
      <c r="O90" s="305"/>
      <c r="P90" s="306"/>
      <c r="R90" s="38">
        <v>26</v>
      </c>
      <c r="S90" s="300"/>
      <c r="T90" s="300"/>
      <c r="U90" s="305"/>
      <c r="V90" s="305"/>
      <c r="W90" s="306"/>
      <c r="Y90" s="38">
        <v>37</v>
      </c>
      <c r="Z90" s="300"/>
      <c r="AA90" s="300"/>
      <c r="AB90" s="305"/>
      <c r="AC90" s="305"/>
      <c r="AD90" s="306"/>
    </row>
    <row r="91" spans="1:30" x14ac:dyDescent="0.2">
      <c r="A91" s="38">
        <v>5</v>
      </c>
      <c r="B91" s="300"/>
      <c r="C91" s="300"/>
      <c r="D91" s="305"/>
      <c r="E91" s="305"/>
      <c r="F91" s="306"/>
      <c r="H91" s="38">
        <v>16</v>
      </c>
      <c r="I91" s="38"/>
      <c r="J91" s="38"/>
      <c r="K91" s="38"/>
      <c r="L91" s="300"/>
      <c r="M91" s="300"/>
      <c r="N91" s="305"/>
      <c r="O91" s="305"/>
      <c r="P91" s="306" t="s">
        <v>15</v>
      </c>
      <c r="R91" s="38">
        <v>27</v>
      </c>
      <c r="S91" s="300"/>
      <c r="T91" s="300"/>
      <c r="U91" s="305"/>
      <c r="V91" s="305"/>
      <c r="W91" s="306" t="s">
        <v>15</v>
      </c>
      <c r="Y91" s="38">
        <v>38</v>
      </c>
      <c r="Z91" s="300"/>
      <c r="AA91" s="300"/>
      <c r="AB91" s="305"/>
      <c r="AC91" s="305"/>
      <c r="AD91" s="306" t="s">
        <v>15</v>
      </c>
    </row>
    <row r="92" spans="1:30" x14ac:dyDescent="0.2">
      <c r="A92" s="38">
        <v>6</v>
      </c>
      <c r="B92" s="300"/>
      <c r="C92" s="300"/>
      <c r="D92" s="305"/>
      <c r="E92" s="305"/>
      <c r="F92" s="306"/>
      <c r="H92" s="38">
        <v>17</v>
      </c>
      <c r="I92" s="38"/>
      <c r="J92" s="38"/>
      <c r="K92" s="38"/>
      <c r="L92" s="300"/>
      <c r="M92" s="300"/>
      <c r="N92" s="305"/>
      <c r="O92" s="305"/>
      <c r="P92" s="306"/>
      <c r="R92" s="38">
        <v>28</v>
      </c>
      <c r="S92" s="300"/>
      <c r="T92" s="300"/>
      <c r="U92" s="305"/>
      <c r="V92" s="305"/>
      <c r="W92" s="306"/>
      <c r="Y92" s="38">
        <v>39</v>
      </c>
      <c r="Z92" s="300"/>
      <c r="AA92" s="300"/>
      <c r="AB92" s="305"/>
      <c r="AC92" s="305"/>
      <c r="AD92" s="306"/>
    </row>
    <row r="93" spans="1:30" x14ac:dyDescent="0.2">
      <c r="A93" s="38">
        <v>7</v>
      </c>
      <c r="B93" s="300"/>
      <c r="C93" s="300"/>
      <c r="D93" s="305"/>
      <c r="E93" s="305"/>
      <c r="F93" s="306"/>
      <c r="H93" s="38">
        <v>18</v>
      </c>
      <c r="I93" s="38"/>
      <c r="J93" s="38"/>
      <c r="K93" s="38"/>
      <c r="L93" s="300"/>
      <c r="M93" s="300"/>
      <c r="N93" s="305"/>
      <c r="O93" s="305"/>
      <c r="P93" s="306"/>
      <c r="R93" s="38">
        <v>29</v>
      </c>
      <c r="S93" s="300"/>
      <c r="T93" s="300"/>
      <c r="U93" s="305"/>
      <c r="V93" s="305"/>
      <c r="W93" s="306"/>
      <c r="Y93" s="38">
        <v>40</v>
      </c>
      <c r="Z93" s="300"/>
      <c r="AA93" s="300"/>
      <c r="AB93" s="305"/>
      <c r="AC93" s="305"/>
      <c r="AD93" s="306"/>
    </row>
    <row r="94" spans="1:30" x14ac:dyDescent="0.2">
      <c r="A94" s="38">
        <v>8</v>
      </c>
      <c r="B94" s="300"/>
      <c r="C94" s="300"/>
      <c r="D94" s="305"/>
      <c r="E94" s="305"/>
      <c r="F94" s="306"/>
      <c r="H94" s="38">
        <v>19</v>
      </c>
      <c r="I94" s="38"/>
      <c r="J94" s="38"/>
      <c r="K94" s="38"/>
      <c r="L94" s="300"/>
      <c r="M94" s="300"/>
      <c r="N94" s="305"/>
      <c r="O94" s="305"/>
      <c r="P94" s="306" t="s">
        <v>15</v>
      </c>
      <c r="R94" s="38">
        <v>30</v>
      </c>
      <c r="S94" s="300"/>
      <c r="T94" s="300"/>
      <c r="U94" s="305"/>
      <c r="V94" s="305"/>
      <c r="W94" s="306" t="s">
        <v>15</v>
      </c>
      <c r="Y94" s="38">
        <v>41</v>
      </c>
      <c r="Z94" s="300"/>
      <c r="AA94" s="300"/>
      <c r="AB94" s="305"/>
      <c r="AC94" s="305"/>
      <c r="AD94" s="306" t="s">
        <v>15</v>
      </c>
    </row>
    <row r="95" spans="1:30" x14ac:dyDescent="0.2">
      <c r="A95" s="38">
        <v>9</v>
      </c>
      <c r="B95" s="300"/>
      <c r="C95" s="300"/>
      <c r="D95" s="305"/>
      <c r="E95" s="305"/>
      <c r="F95" s="306"/>
      <c r="H95" s="38">
        <v>20</v>
      </c>
      <c r="I95" s="38"/>
      <c r="J95" s="38"/>
      <c r="K95" s="38"/>
      <c r="L95" s="300"/>
      <c r="M95" s="300"/>
      <c r="N95" s="305"/>
      <c r="O95" s="305"/>
      <c r="P95" s="306"/>
      <c r="R95" s="38">
        <v>31</v>
      </c>
      <c r="S95" s="300"/>
      <c r="T95" s="300"/>
      <c r="U95" s="305"/>
      <c r="V95" s="305"/>
      <c r="W95" s="306"/>
      <c r="Y95" s="38">
        <v>42</v>
      </c>
      <c r="Z95" s="300"/>
      <c r="AA95" s="300"/>
      <c r="AB95" s="305"/>
      <c r="AC95" s="305"/>
      <c r="AD95" s="306"/>
    </row>
    <row r="96" spans="1:30" x14ac:dyDescent="0.2">
      <c r="A96" s="38">
        <v>10</v>
      </c>
      <c r="B96" s="300"/>
      <c r="C96" s="300"/>
      <c r="D96" s="305"/>
      <c r="E96" s="305"/>
      <c r="F96" s="306"/>
      <c r="H96" s="38">
        <v>21</v>
      </c>
      <c r="I96" s="38"/>
      <c r="J96" s="38"/>
      <c r="K96" s="38"/>
      <c r="L96" s="300"/>
      <c r="M96" s="300"/>
      <c r="N96" s="305"/>
      <c r="O96" s="305"/>
      <c r="P96" s="306"/>
      <c r="R96" s="38">
        <v>32</v>
      </c>
      <c r="S96" s="300"/>
      <c r="T96" s="300"/>
      <c r="U96" s="305"/>
      <c r="V96" s="305"/>
      <c r="W96" s="306"/>
      <c r="Y96" s="38">
        <v>43</v>
      </c>
      <c r="Z96" s="300"/>
      <c r="AA96" s="300"/>
      <c r="AB96" s="305"/>
      <c r="AC96" s="305"/>
      <c r="AD96" s="306"/>
    </row>
    <row r="97" spans="1:30" ht="13.5" thickBot="1" x14ac:dyDescent="0.25">
      <c r="A97" s="39">
        <v>11</v>
      </c>
      <c r="B97" s="307"/>
      <c r="C97" s="307"/>
      <c r="D97" s="305"/>
      <c r="E97" s="305"/>
      <c r="F97" s="308"/>
      <c r="H97" s="38">
        <v>22</v>
      </c>
      <c r="I97" s="38"/>
      <c r="J97" s="38"/>
      <c r="K97" s="38"/>
      <c r="L97" s="300"/>
      <c r="M97" s="300"/>
      <c r="N97" s="307"/>
      <c r="O97" s="305"/>
      <c r="P97" s="306"/>
      <c r="R97" s="38">
        <v>33</v>
      </c>
      <c r="S97" s="307"/>
      <c r="T97" s="307"/>
      <c r="U97" s="307"/>
      <c r="V97" s="305"/>
      <c r="W97" s="308"/>
      <c r="Y97" s="40"/>
      <c r="Z97" s="42" t="s">
        <v>5</v>
      </c>
      <c r="AA97" s="43"/>
      <c r="AB97" s="43"/>
      <c r="AC97" s="43"/>
      <c r="AD97" s="44">
        <f>SUM(F87:F97)+SUM(P87:P97)+SUM(AD87:AD96)+SUM(W87:W97)</f>
        <v>0</v>
      </c>
    </row>
    <row r="98" spans="1:30" x14ac:dyDescent="0.2">
      <c r="L98" s="3"/>
    </row>
    <row r="99" spans="1:30" x14ac:dyDescent="0.2">
      <c r="L99" s="3"/>
    </row>
    <row r="100" spans="1:30" x14ac:dyDescent="0.2">
      <c r="L100" s="3"/>
    </row>
    <row r="101" spans="1:30" x14ac:dyDescent="0.2">
      <c r="L101" s="3"/>
    </row>
    <row r="102" spans="1:30" x14ac:dyDescent="0.2">
      <c r="L102" s="3"/>
    </row>
    <row r="103" spans="1:30" x14ac:dyDescent="0.2">
      <c r="L103" s="3"/>
    </row>
    <row r="104" spans="1:30" ht="13.5" thickBot="1" x14ac:dyDescent="0.25">
      <c r="L104" s="3"/>
    </row>
    <row r="105" spans="1:30" x14ac:dyDescent="0.2">
      <c r="A105" s="33">
        <v>3</v>
      </c>
      <c r="B105" s="34"/>
      <c r="C105" s="471" t="s">
        <v>44</v>
      </c>
      <c r="D105" s="471" t="s">
        <v>182</v>
      </c>
      <c r="E105" s="471" t="s">
        <v>41</v>
      </c>
      <c r="F105" s="471" t="s">
        <v>21</v>
      </c>
      <c r="H105" s="33"/>
      <c r="I105" s="34"/>
      <c r="J105" s="34"/>
      <c r="K105" s="34"/>
      <c r="L105" s="34"/>
      <c r="M105" s="471" t="s">
        <v>44</v>
      </c>
      <c r="N105" s="471" t="s">
        <v>182</v>
      </c>
      <c r="O105" s="471" t="s">
        <v>41</v>
      </c>
      <c r="P105" s="471" t="s">
        <v>21</v>
      </c>
      <c r="R105" s="33">
        <v>3</v>
      </c>
      <c r="S105" s="34"/>
      <c r="T105" s="471" t="s">
        <v>44</v>
      </c>
      <c r="U105" s="471" t="s">
        <v>182</v>
      </c>
      <c r="V105" s="471" t="s">
        <v>41</v>
      </c>
      <c r="W105" s="471" t="s">
        <v>21</v>
      </c>
      <c r="Y105" s="33"/>
      <c r="Z105" s="34"/>
      <c r="AA105" s="471" t="s">
        <v>44</v>
      </c>
      <c r="AB105" s="471" t="s">
        <v>182</v>
      </c>
      <c r="AC105" s="471" t="s">
        <v>41</v>
      </c>
      <c r="AD105" s="471" t="s">
        <v>21</v>
      </c>
    </row>
    <row r="106" spans="1:30" ht="25.5" x14ac:dyDescent="0.2">
      <c r="A106" s="35" t="s">
        <v>9</v>
      </c>
      <c r="B106" s="64" t="str">
        <f>+" אסמכתא " &amp; B5 &amp;"         חזרה לטבלה "</f>
        <v xml:space="preserve"> אסמכתא          חזרה לטבלה </v>
      </c>
      <c r="C106" s="472"/>
      <c r="D106" s="473" t="s">
        <v>93</v>
      </c>
      <c r="E106" s="472"/>
      <c r="F106" s="473"/>
      <c r="H106" s="35" t="s">
        <v>27</v>
      </c>
      <c r="I106" s="37"/>
      <c r="J106" s="37"/>
      <c r="K106" s="37"/>
      <c r="L106" s="64" t="str">
        <f>+" אסמכתא " &amp; B5 &amp;"         חזרה לטבלה "</f>
        <v xml:space="preserve"> אסמכתא          חזרה לטבלה </v>
      </c>
      <c r="M106" s="472"/>
      <c r="N106" s="473" t="s">
        <v>93</v>
      </c>
      <c r="O106" s="472"/>
      <c r="P106" s="473"/>
      <c r="R106" s="35" t="s">
        <v>9</v>
      </c>
      <c r="S106" s="64" t="str">
        <f>+" אסמכתא " &amp; B5 &amp;"         חזרה לטבלה "</f>
        <v xml:space="preserve"> אסמכתא          חזרה לטבלה </v>
      </c>
      <c r="T106" s="472"/>
      <c r="U106" s="473" t="s">
        <v>93</v>
      </c>
      <c r="V106" s="472"/>
      <c r="W106" s="473"/>
      <c r="Y106" s="35" t="s">
        <v>27</v>
      </c>
      <c r="Z106" s="64" t="str">
        <f>+" אסמכתא " &amp; B5 &amp;"         חזרה לטבלה "</f>
        <v xml:space="preserve"> אסמכתא          חזרה לטבלה </v>
      </c>
      <c r="AA106" s="472"/>
      <c r="AB106" s="473" t="s">
        <v>93</v>
      </c>
      <c r="AC106" s="472"/>
      <c r="AD106" s="473"/>
    </row>
    <row r="107" spans="1:30" x14ac:dyDescent="0.2">
      <c r="A107" s="38">
        <v>1</v>
      </c>
      <c r="B107" s="300"/>
      <c r="C107" s="300"/>
      <c r="D107" s="305"/>
      <c r="E107" s="305"/>
      <c r="F107" s="306"/>
      <c r="H107" s="38">
        <v>12</v>
      </c>
      <c r="I107" s="38"/>
      <c r="J107" s="38"/>
      <c r="K107" s="38"/>
      <c r="L107" s="300"/>
      <c r="M107" s="300"/>
      <c r="N107" s="305"/>
      <c r="O107" s="305"/>
      <c r="P107" s="306" t="s">
        <v>15</v>
      </c>
      <c r="R107" s="38">
        <v>23</v>
      </c>
      <c r="S107" s="300"/>
      <c r="T107" s="300"/>
      <c r="U107" s="305"/>
      <c r="V107" s="305"/>
      <c r="W107" s="306"/>
      <c r="Y107" s="38">
        <v>34</v>
      </c>
      <c r="Z107" s="300"/>
      <c r="AA107" s="300"/>
      <c r="AB107" s="305"/>
      <c r="AC107" s="305"/>
      <c r="AD107" s="306" t="s">
        <v>15</v>
      </c>
    </row>
    <row r="108" spans="1:30" x14ac:dyDescent="0.2">
      <c r="A108" s="38">
        <v>2</v>
      </c>
      <c r="B108" s="300"/>
      <c r="C108" s="300"/>
      <c r="D108" s="305"/>
      <c r="E108" s="305"/>
      <c r="F108" s="306"/>
      <c r="H108" s="38">
        <v>13</v>
      </c>
      <c r="I108" s="38"/>
      <c r="J108" s="38"/>
      <c r="K108" s="38"/>
      <c r="L108" s="300"/>
      <c r="M108" s="300"/>
      <c r="N108" s="305"/>
      <c r="O108" s="305"/>
      <c r="P108" s="306"/>
      <c r="R108" s="38">
        <v>24</v>
      </c>
      <c r="S108" s="300"/>
      <c r="T108" s="300"/>
      <c r="U108" s="305"/>
      <c r="V108" s="305"/>
      <c r="W108" s="306"/>
      <c r="Y108" s="38">
        <v>35</v>
      </c>
      <c r="Z108" s="300"/>
      <c r="AA108" s="300"/>
      <c r="AB108" s="305"/>
      <c r="AC108" s="305"/>
      <c r="AD108" s="306"/>
    </row>
    <row r="109" spans="1:30" x14ac:dyDescent="0.2">
      <c r="A109" s="38">
        <v>3</v>
      </c>
      <c r="B109" s="300"/>
      <c r="C109" s="300"/>
      <c r="D109" s="305"/>
      <c r="E109" s="305"/>
      <c r="F109" s="306"/>
      <c r="H109" s="38">
        <v>14</v>
      </c>
      <c r="I109" s="38"/>
      <c r="J109" s="38"/>
      <c r="K109" s="38"/>
      <c r="L109" s="300"/>
      <c r="M109" s="300"/>
      <c r="N109" s="305"/>
      <c r="O109" s="305"/>
      <c r="P109" s="306"/>
      <c r="R109" s="38">
        <v>25</v>
      </c>
      <c r="S109" s="300"/>
      <c r="T109" s="300"/>
      <c r="U109" s="305"/>
      <c r="V109" s="305"/>
      <c r="W109" s="306" t="s">
        <v>15</v>
      </c>
      <c r="Y109" s="38">
        <v>36</v>
      </c>
      <c r="Z109" s="300"/>
      <c r="AA109" s="300"/>
      <c r="AB109" s="305"/>
      <c r="AC109" s="305"/>
      <c r="AD109" s="306"/>
    </row>
    <row r="110" spans="1:30" x14ac:dyDescent="0.2">
      <c r="A110" s="38">
        <v>4</v>
      </c>
      <c r="B110" s="300"/>
      <c r="C110" s="300"/>
      <c r="D110" s="305"/>
      <c r="E110" s="305"/>
      <c r="F110" s="306"/>
      <c r="H110" s="38">
        <v>15</v>
      </c>
      <c r="I110" s="38"/>
      <c r="J110" s="38"/>
      <c r="K110" s="38"/>
      <c r="L110" s="300"/>
      <c r="M110" s="300"/>
      <c r="N110" s="305"/>
      <c r="O110" s="305"/>
      <c r="P110" s="306"/>
      <c r="R110" s="38">
        <v>26</v>
      </c>
      <c r="S110" s="300"/>
      <c r="T110" s="300"/>
      <c r="U110" s="305"/>
      <c r="V110" s="305"/>
      <c r="W110" s="306"/>
      <c r="Y110" s="38">
        <v>37</v>
      </c>
      <c r="Z110" s="300"/>
      <c r="AA110" s="300"/>
      <c r="AB110" s="305"/>
      <c r="AC110" s="305"/>
      <c r="AD110" s="306"/>
    </row>
    <row r="111" spans="1:30" x14ac:dyDescent="0.2">
      <c r="A111" s="38">
        <v>5</v>
      </c>
      <c r="B111" s="300"/>
      <c r="C111" s="300"/>
      <c r="D111" s="305"/>
      <c r="E111" s="305"/>
      <c r="F111" s="306"/>
      <c r="H111" s="38">
        <v>16</v>
      </c>
      <c r="I111" s="38"/>
      <c r="J111" s="38"/>
      <c r="K111" s="38"/>
      <c r="L111" s="300"/>
      <c r="M111" s="300"/>
      <c r="N111" s="305"/>
      <c r="O111" s="305"/>
      <c r="P111" s="306" t="s">
        <v>15</v>
      </c>
      <c r="R111" s="38">
        <v>27</v>
      </c>
      <c r="S111" s="300"/>
      <c r="T111" s="300"/>
      <c r="U111" s="305"/>
      <c r="V111" s="305"/>
      <c r="W111" s="306" t="s">
        <v>15</v>
      </c>
      <c r="Y111" s="38">
        <v>38</v>
      </c>
      <c r="Z111" s="300"/>
      <c r="AA111" s="300"/>
      <c r="AB111" s="305"/>
      <c r="AC111" s="305"/>
      <c r="AD111" s="306" t="s">
        <v>15</v>
      </c>
    </row>
    <row r="112" spans="1:30" x14ac:dyDescent="0.2">
      <c r="A112" s="38">
        <v>6</v>
      </c>
      <c r="B112" s="300"/>
      <c r="C112" s="300"/>
      <c r="D112" s="305"/>
      <c r="E112" s="305"/>
      <c r="F112" s="306"/>
      <c r="H112" s="38">
        <v>17</v>
      </c>
      <c r="I112" s="38"/>
      <c r="J112" s="38"/>
      <c r="K112" s="38"/>
      <c r="L112" s="300"/>
      <c r="M112" s="300"/>
      <c r="N112" s="305"/>
      <c r="O112" s="305"/>
      <c r="P112" s="306"/>
      <c r="R112" s="38">
        <v>28</v>
      </c>
      <c r="S112" s="300"/>
      <c r="T112" s="300"/>
      <c r="U112" s="305"/>
      <c r="V112" s="305"/>
      <c r="W112" s="306"/>
      <c r="Y112" s="38">
        <v>39</v>
      </c>
      <c r="Z112" s="300"/>
      <c r="AA112" s="300"/>
      <c r="AB112" s="305"/>
      <c r="AC112" s="305"/>
      <c r="AD112" s="306"/>
    </row>
    <row r="113" spans="1:30" x14ac:dyDescent="0.2">
      <c r="A113" s="38">
        <v>7</v>
      </c>
      <c r="B113" s="300"/>
      <c r="C113" s="300"/>
      <c r="D113" s="305"/>
      <c r="E113" s="305"/>
      <c r="F113" s="306"/>
      <c r="H113" s="38">
        <v>18</v>
      </c>
      <c r="I113" s="38"/>
      <c r="J113" s="38"/>
      <c r="K113" s="38"/>
      <c r="L113" s="300"/>
      <c r="M113" s="300"/>
      <c r="N113" s="305"/>
      <c r="O113" s="305"/>
      <c r="P113" s="306"/>
      <c r="R113" s="38">
        <v>29</v>
      </c>
      <c r="S113" s="300"/>
      <c r="T113" s="300"/>
      <c r="U113" s="305"/>
      <c r="V113" s="305"/>
      <c r="W113" s="306"/>
      <c r="Y113" s="38">
        <v>40</v>
      </c>
      <c r="Z113" s="300"/>
      <c r="AA113" s="300"/>
      <c r="AB113" s="305"/>
      <c r="AC113" s="305"/>
      <c r="AD113" s="306"/>
    </row>
    <row r="114" spans="1:30" x14ac:dyDescent="0.2">
      <c r="A114" s="38">
        <v>8</v>
      </c>
      <c r="B114" s="300"/>
      <c r="C114" s="300"/>
      <c r="D114" s="305"/>
      <c r="E114" s="305"/>
      <c r="F114" s="306"/>
      <c r="H114" s="38">
        <v>19</v>
      </c>
      <c r="I114" s="38"/>
      <c r="J114" s="38"/>
      <c r="K114" s="38"/>
      <c r="L114" s="300"/>
      <c r="M114" s="300"/>
      <c r="N114" s="305"/>
      <c r="O114" s="305"/>
      <c r="P114" s="306" t="s">
        <v>15</v>
      </c>
      <c r="R114" s="38">
        <v>30</v>
      </c>
      <c r="S114" s="300"/>
      <c r="T114" s="300"/>
      <c r="U114" s="305"/>
      <c r="V114" s="305"/>
      <c r="W114" s="306" t="s">
        <v>15</v>
      </c>
      <c r="Y114" s="38">
        <v>41</v>
      </c>
      <c r="Z114" s="300"/>
      <c r="AA114" s="300"/>
      <c r="AB114" s="305"/>
      <c r="AC114" s="305"/>
      <c r="AD114" s="306" t="s">
        <v>15</v>
      </c>
    </row>
    <row r="115" spans="1:30" x14ac:dyDescent="0.2">
      <c r="A115" s="38">
        <v>9</v>
      </c>
      <c r="B115" s="300"/>
      <c r="C115" s="300"/>
      <c r="D115" s="305"/>
      <c r="E115" s="305"/>
      <c r="F115" s="306"/>
      <c r="H115" s="38">
        <v>20</v>
      </c>
      <c r="I115" s="38"/>
      <c r="J115" s="38"/>
      <c r="K115" s="38"/>
      <c r="L115" s="300"/>
      <c r="M115" s="300"/>
      <c r="N115" s="305"/>
      <c r="O115" s="305"/>
      <c r="P115" s="306"/>
      <c r="R115" s="38">
        <v>31</v>
      </c>
      <c r="S115" s="300"/>
      <c r="T115" s="300"/>
      <c r="U115" s="305"/>
      <c r="V115" s="305"/>
      <c r="W115" s="306"/>
      <c r="Y115" s="38">
        <v>42</v>
      </c>
      <c r="Z115" s="300"/>
      <c r="AA115" s="300"/>
      <c r="AB115" s="305"/>
      <c r="AC115" s="305"/>
      <c r="AD115" s="306"/>
    </row>
    <row r="116" spans="1:30" x14ac:dyDescent="0.2">
      <c r="A116" s="38">
        <v>10</v>
      </c>
      <c r="B116" s="300"/>
      <c r="C116" s="300"/>
      <c r="D116" s="305"/>
      <c r="E116" s="305"/>
      <c r="F116" s="306"/>
      <c r="H116" s="38">
        <v>21</v>
      </c>
      <c r="I116" s="38"/>
      <c r="J116" s="38"/>
      <c r="K116" s="38"/>
      <c r="L116" s="300"/>
      <c r="M116" s="300"/>
      <c r="N116" s="305"/>
      <c r="O116" s="305"/>
      <c r="P116" s="306"/>
      <c r="R116" s="38">
        <v>32</v>
      </c>
      <c r="S116" s="300"/>
      <c r="T116" s="300"/>
      <c r="U116" s="305"/>
      <c r="V116" s="305"/>
      <c r="W116" s="306"/>
      <c r="Y116" s="38">
        <v>43</v>
      </c>
      <c r="Z116" s="300"/>
      <c r="AA116" s="300"/>
      <c r="AB116" s="305"/>
      <c r="AC116" s="305"/>
      <c r="AD116" s="306"/>
    </row>
    <row r="117" spans="1:30" ht="13.5" thickBot="1" x14ac:dyDescent="0.25">
      <c r="A117" s="39">
        <v>11</v>
      </c>
      <c r="B117" s="307"/>
      <c r="C117" s="307"/>
      <c r="D117" s="305"/>
      <c r="E117" s="305"/>
      <c r="F117" s="308"/>
      <c r="H117" s="38">
        <v>22</v>
      </c>
      <c r="I117" s="38"/>
      <c r="J117" s="38"/>
      <c r="K117" s="38"/>
      <c r="L117" s="300"/>
      <c r="M117" s="300"/>
      <c r="N117" s="307"/>
      <c r="O117" s="305"/>
      <c r="P117" s="306"/>
      <c r="R117" s="38">
        <v>33</v>
      </c>
      <c r="S117" s="307"/>
      <c r="T117" s="307"/>
      <c r="U117" s="307"/>
      <c r="V117" s="305"/>
      <c r="W117" s="308"/>
      <c r="Y117" s="40"/>
      <c r="Z117" s="42" t="s">
        <v>5</v>
      </c>
      <c r="AA117" s="43"/>
      <c r="AB117" s="43"/>
      <c r="AC117" s="43"/>
      <c r="AD117" s="44">
        <f>SUM(F107:F117)+SUM(P107:P117)+SUM(AD107:AD116)+SUM(W107:W117)</f>
        <v>0</v>
      </c>
    </row>
    <row r="118" spans="1:30" x14ac:dyDescent="0.2">
      <c r="L118" s="3"/>
    </row>
    <row r="119" spans="1:30" x14ac:dyDescent="0.2">
      <c r="L119" s="3"/>
    </row>
    <row r="120" spans="1:30" x14ac:dyDescent="0.2">
      <c r="L120" s="3"/>
    </row>
    <row r="121" spans="1:30" x14ac:dyDescent="0.2">
      <c r="L121" s="3"/>
    </row>
    <row r="122" spans="1:30" x14ac:dyDescent="0.2">
      <c r="L122" s="3"/>
    </row>
    <row r="123" spans="1:30" x14ac:dyDescent="0.2">
      <c r="L123" s="3"/>
    </row>
    <row r="124" spans="1:30" ht="13.5" thickBot="1" x14ac:dyDescent="0.25">
      <c r="L124" s="3"/>
    </row>
    <row r="125" spans="1:30" x14ac:dyDescent="0.2">
      <c r="A125" s="33">
        <v>4</v>
      </c>
      <c r="B125" s="34"/>
      <c r="C125" s="471" t="s">
        <v>44</v>
      </c>
      <c r="D125" s="471" t="s">
        <v>182</v>
      </c>
      <c r="E125" s="471" t="s">
        <v>41</v>
      </c>
      <c r="F125" s="471" t="s">
        <v>21</v>
      </c>
      <c r="H125" s="33"/>
      <c r="I125" s="34"/>
      <c r="J125" s="34"/>
      <c r="K125" s="34"/>
      <c r="L125" s="34"/>
      <c r="M125" s="471" t="s">
        <v>44</v>
      </c>
      <c r="N125" s="471" t="s">
        <v>182</v>
      </c>
      <c r="O125" s="471" t="s">
        <v>41</v>
      </c>
      <c r="P125" s="471" t="s">
        <v>21</v>
      </c>
      <c r="R125" s="33">
        <v>4</v>
      </c>
      <c r="S125" s="34"/>
      <c r="T125" s="471" t="s">
        <v>44</v>
      </c>
      <c r="U125" s="471" t="s">
        <v>182</v>
      </c>
      <c r="V125" s="471" t="s">
        <v>41</v>
      </c>
      <c r="W125" s="471" t="s">
        <v>21</v>
      </c>
      <c r="Y125" s="33"/>
      <c r="Z125" s="34"/>
      <c r="AA125" s="471" t="s">
        <v>44</v>
      </c>
      <c r="AB125" s="471" t="s">
        <v>182</v>
      </c>
      <c r="AC125" s="471" t="s">
        <v>41</v>
      </c>
      <c r="AD125" s="471" t="s">
        <v>21</v>
      </c>
    </row>
    <row r="126" spans="1:30" ht="25.5" x14ac:dyDescent="0.2">
      <c r="A126" s="35" t="s">
        <v>9</v>
      </c>
      <c r="B126" s="64" t="str">
        <f>+" אסמכתא " &amp; B6 &amp;"         חזרה לטבלה "</f>
        <v xml:space="preserve"> אסמכתא          חזרה לטבלה </v>
      </c>
      <c r="C126" s="472"/>
      <c r="D126" s="473" t="s">
        <v>93</v>
      </c>
      <c r="E126" s="472"/>
      <c r="F126" s="473"/>
      <c r="H126" s="35" t="s">
        <v>27</v>
      </c>
      <c r="I126" s="37"/>
      <c r="J126" s="37"/>
      <c r="K126" s="37"/>
      <c r="L126" s="64" t="str">
        <f>+" אסמכתא " &amp; B6 &amp;"         חזרה לטבלה "</f>
        <v xml:space="preserve"> אסמכתא          חזרה לטבלה </v>
      </c>
      <c r="M126" s="472"/>
      <c r="N126" s="473" t="s">
        <v>93</v>
      </c>
      <c r="O126" s="472"/>
      <c r="P126" s="473"/>
      <c r="R126" s="35" t="s">
        <v>9</v>
      </c>
      <c r="S126" s="64" t="str">
        <f>+" אסמכתא " &amp; B6 &amp;"         חזרה לטבלה "</f>
        <v xml:space="preserve"> אסמכתא          חזרה לטבלה </v>
      </c>
      <c r="T126" s="472"/>
      <c r="U126" s="473" t="s">
        <v>93</v>
      </c>
      <c r="V126" s="472"/>
      <c r="W126" s="473"/>
      <c r="Y126" s="35" t="s">
        <v>27</v>
      </c>
      <c r="Z126" s="64" t="str">
        <f>+" אסמכתא " &amp; B6 &amp;"         חזרה לטבלה "</f>
        <v xml:space="preserve"> אסמכתא          חזרה לטבלה </v>
      </c>
      <c r="AA126" s="472"/>
      <c r="AB126" s="473" t="s">
        <v>93</v>
      </c>
      <c r="AC126" s="472"/>
      <c r="AD126" s="473"/>
    </row>
    <row r="127" spans="1:30" x14ac:dyDescent="0.2">
      <c r="A127" s="38">
        <v>1</v>
      </c>
      <c r="B127" s="300"/>
      <c r="C127" s="300"/>
      <c r="D127" s="305"/>
      <c r="E127" s="305"/>
      <c r="F127" s="306"/>
      <c r="H127" s="38">
        <v>12</v>
      </c>
      <c r="I127" s="38"/>
      <c r="J127" s="38"/>
      <c r="K127" s="38"/>
      <c r="L127" s="300"/>
      <c r="M127" s="300"/>
      <c r="N127" s="305"/>
      <c r="O127" s="305"/>
      <c r="P127" s="306" t="s">
        <v>15</v>
      </c>
      <c r="R127" s="38">
        <v>23</v>
      </c>
      <c r="S127" s="300"/>
      <c r="T127" s="300"/>
      <c r="U127" s="305"/>
      <c r="V127" s="305"/>
      <c r="W127" s="306"/>
      <c r="Y127" s="38">
        <v>34</v>
      </c>
      <c r="Z127" s="300"/>
      <c r="AA127" s="300"/>
      <c r="AB127" s="305"/>
      <c r="AC127" s="305"/>
      <c r="AD127" s="306" t="s">
        <v>15</v>
      </c>
    </row>
    <row r="128" spans="1:30" x14ac:dyDescent="0.2">
      <c r="A128" s="38">
        <v>2</v>
      </c>
      <c r="B128" s="300"/>
      <c r="C128" s="300"/>
      <c r="D128" s="305"/>
      <c r="E128" s="305"/>
      <c r="F128" s="306"/>
      <c r="H128" s="38">
        <v>13</v>
      </c>
      <c r="I128" s="38"/>
      <c r="J128" s="38"/>
      <c r="K128" s="38"/>
      <c r="L128" s="300"/>
      <c r="M128" s="300"/>
      <c r="N128" s="305"/>
      <c r="O128" s="305"/>
      <c r="P128" s="306"/>
      <c r="R128" s="38">
        <v>24</v>
      </c>
      <c r="S128" s="300"/>
      <c r="T128" s="300"/>
      <c r="U128" s="305"/>
      <c r="V128" s="305"/>
      <c r="W128" s="306"/>
      <c r="Y128" s="38">
        <v>35</v>
      </c>
      <c r="Z128" s="300"/>
      <c r="AA128" s="300"/>
      <c r="AB128" s="305"/>
      <c r="AC128" s="305"/>
      <c r="AD128" s="306"/>
    </row>
    <row r="129" spans="1:30" x14ac:dyDescent="0.2">
      <c r="A129" s="38">
        <v>3</v>
      </c>
      <c r="B129" s="300"/>
      <c r="C129" s="300"/>
      <c r="D129" s="305"/>
      <c r="E129" s="305"/>
      <c r="F129" s="306"/>
      <c r="H129" s="38">
        <v>14</v>
      </c>
      <c r="I129" s="38"/>
      <c r="J129" s="38"/>
      <c r="K129" s="38"/>
      <c r="L129" s="300"/>
      <c r="M129" s="300"/>
      <c r="N129" s="305"/>
      <c r="O129" s="305"/>
      <c r="P129" s="306"/>
      <c r="R129" s="38">
        <v>25</v>
      </c>
      <c r="S129" s="300"/>
      <c r="T129" s="300"/>
      <c r="U129" s="305"/>
      <c r="V129" s="305"/>
      <c r="W129" s="306" t="s">
        <v>15</v>
      </c>
      <c r="Y129" s="38">
        <v>36</v>
      </c>
      <c r="Z129" s="300"/>
      <c r="AA129" s="300"/>
      <c r="AB129" s="305"/>
      <c r="AC129" s="305"/>
      <c r="AD129" s="306"/>
    </row>
    <row r="130" spans="1:30" x14ac:dyDescent="0.2">
      <c r="A130" s="38">
        <v>4</v>
      </c>
      <c r="B130" s="300"/>
      <c r="C130" s="300"/>
      <c r="D130" s="305"/>
      <c r="E130" s="305"/>
      <c r="F130" s="306"/>
      <c r="H130" s="38">
        <v>15</v>
      </c>
      <c r="I130" s="38"/>
      <c r="J130" s="38"/>
      <c r="K130" s="38"/>
      <c r="L130" s="300"/>
      <c r="M130" s="300"/>
      <c r="N130" s="305"/>
      <c r="O130" s="305"/>
      <c r="P130" s="306"/>
      <c r="R130" s="38">
        <v>26</v>
      </c>
      <c r="S130" s="300"/>
      <c r="T130" s="300"/>
      <c r="U130" s="305"/>
      <c r="V130" s="305"/>
      <c r="W130" s="306"/>
      <c r="Y130" s="38">
        <v>37</v>
      </c>
      <c r="Z130" s="300"/>
      <c r="AA130" s="300"/>
      <c r="AB130" s="305"/>
      <c r="AC130" s="305"/>
      <c r="AD130" s="306"/>
    </row>
    <row r="131" spans="1:30" x14ac:dyDescent="0.2">
      <c r="A131" s="38">
        <v>5</v>
      </c>
      <c r="B131" s="300"/>
      <c r="C131" s="300"/>
      <c r="D131" s="305"/>
      <c r="E131" s="305"/>
      <c r="F131" s="306"/>
      <c r="H131" s="38">
        <v>16</v>
      </c>
      <c r="I131" s="38"/>
      <c r="J131" s="38"/>
      <c r="K131" s="38"/>
      <c r="L131" s="300"/>
      <c r="M131" s="300"/>
      <c r="N131" s="305"/>
      <c r="O131" s="305"/>
      <c r="P131" s="306" t="s">
        <v>15</v>
      </c>
      <c r="R131" s="38">
        <v>27</v>
      </c>
      <c r="S131" s="300"/>
      <c r="T131" s="300"/>
      <c r="U131" s="305"/>
      <c r="V131" s="305"/>
      <c r="W131" s="306" t="s">
        <v>15</v>
      </c>
      <c r="Y131" s="38">
        <v>38</v>
      </c>
      <c r="Z131" s="300"/>
      <c r="AA131" s="300"/>
      <c r="AB131" s="305"/>
      <c r="AC131" s="305"/>
      <c r="AD131" s="306" t="s">
        <v>15</v>
      </c>
    </row>
    <row r="132" spans="1:30" x14ac:dyDescent="0.2">
      <c r="A132" s="38">
        <v>6</v>
      </c>
      <c r="B132" s="300"/>
      <c r="C132" s="300"/>
      <c r="D132" s="305"/>
      <c r="E132" s="305"/>
      <c r="F132" s="306"/>
      <c r="H132" s="38">
        <v>17</v>
      </c>
      <c r="I132" s="38"/>
      <c r="J132" s="38"/>
      <c r="K132" s="38"/>
      <c r="L132" s="300"/>
      <c r="M132" s="300"/>
      <c r="N132" s="305"/>
      <c r="O132" s="305"/>
      <c r="P132" s="306"/>
      <c r="R132" s="38">
        <v>28</v>
      </c>
      <c r="S132" s="300"/>
      <c r="T132" s="300"/>
      <c r="U132" s="305"/>
      <c r="V132" s="305"/>
      <c r="W132" s="306"/>
      <c r="Y132" s="38">
        <v>39</v>
      </c>
      <c r="Z132" s="300"/>
      <c r="AA132" s="300"/>
      <c r="AB132" s="305"/>
      <c r="AC132" s="305"/>
      <c r="AD132" s="306"/>
    </row>
    <row r="133" spans="1:30" x14ac:dyDescent="0.2">
      <c r="A133" s="38">
        <v>7</v>
      </c>
      <c r="B133" s="300"/>
      <c r="C133" s="300"/>
      <c r="D133" s="305"/>
      <c r="E133" s="305"/>
      <c r="F133" s="306"/>
      <c r="H133" s="38">
        <v>18</v>
      </c>
      <c r="I133" s="38"/>
      <c r="J133" s="38"/>
      <c r="K133" s="38"/>
      <c r="L133" s="300"/>
      <c r="M133" s="300"/>
      <c r="N133" s="305"/>
      <c r="O133" s="305"/>
      <c r="P133" s="306"/>
      <c r="R133" s="38">
        <v>29</v>
      </c>
      <c r="S133" s="300"/>
      <c r="T133" s="300"/>
      <c r="U133" s="305"/>
      <c r="V133" s="305"/>
      <c r="W133" s="306"/>
      <c r="Y133" s="38">
        <v>40</v>
      </c>
      <c r="Z133" s="300"/>
      <c r="AA133" s="300"/>
      <c r="AB133" s="305"/>
      <c r="AC133" s="305"/>
      <c r="AD133" s="306"/>
    </row>
    <row r="134" spans="1:30" x14ac:dyDescent="0.2">
      <c r="A134" s="38">
        <v>8</v>
      </c>
      <c r="B134" s="300"/>
      <c r="C134" s="300"/>
      <c r="D134" s="305"/>
      <c r="E134" s="305"/>
      <c r="F134" s="306"/>
      <c r="H134" s="38">
        <v>19</v>
      </c>
      <c r="I134" s="38"/>
      <c r="J134" s="38"/>
      <c r="K134" s="38"/>
      <c r="L134" s="300"/>
      <c r="M134" s="300"/>
      <c r="N134" s="305"/>
      <c r="O134" s="305"/>
      <c r="P134" s="306" t="s">
        <v>15</v>
      </c>
      <c r="R134" s="38">
        <v>30</v>
      </c>
      <c r="S134" s="300"/>
      <c r="T134" s="300"/>
      <c r="U134" s="305"/>
      <c r="V134" s="305"/>
      <c r="W134" s="306" t="s">
        <v>15</v>
      </c>
      <c r="Y134" s="38">
        <v>41</v>
      </c>
      <c r="Z134" s="300"/>
      <c r="AA134" s="300"/>
      <c r="AB134" s="305"/>
      <c r="AC134" s="305"/>
      <c r="AD134" s="306" t="s">
        <v>15</v>
      </c>
    </row>
    <row r="135" spans="1:30" x14ac:dyDescent="0.2">
      <c r="A135" s="38">
        <v>9</v>
      </c>
      <c r="B135" s="300"/>
      <c r="C135" s="300"/>
      <c r="D135" s="305"/>
      <c r="E135" s="305"/>
      <c r="F135" s="306"/>
      <c r="H135" s="38">
        <v>20</v>
      </c>
      <c r="I135" s="38"/>
      <c r="J135" s="38"/>
      <c r="K135" s="38"/>
      <c r="L135" s="300"/>
      <c r="M135" s="300"/>
      <c r="N135" s="305"/>
      <c r="O135" s="305"/>
      <c r="P135" s="306"/>
      <c r="R135" s="38">
        <v>31</v>
      </c>
      <c r="S135" s="300"/>
      <c r="T135" s="300"/>
      <c r="U135" s="305"/>
      <c r="V135" s="305"/>
      <c r="W135" s="306"/>
      <c r="Y135" s="38">
        <v>42</v>
      </c>
      <c r="Z135" s="300"/>
      <c r="AA135" s="300"/>
      <c r="AB135" s="305"/>
      <c r="AC135" s="305"/>
      <c r="AD135" s="306"/>
    </row>
    <row r="136" spans="1:30" x14ac:dyDescent="0.2">
      <c r="A136" s="38">
        <v>10</v>
      </c>
      <c r="B136" s="300"/>
      <c r="C136" s="300"/>
      <c r="D136" s="305"/>
      <c r="E136" s="305"/>
      <c r="F136" s="306"/>
      <c r="H136" s="38">
        <v>21</v>
      </c>
      <c r="I136" s="38"/>
      <c r="J136" s="38"/>
      <c r="K136" s="38"/>
      <c r="L136" s="300"/>
      <c r="M136" s="300"/>
      <c r="N136" s="305"/>
      <c r="O136" s="305"/>
      <c r="P136" s="306"/>
      <c r="R136" s="38">
        <v>32</v>
      </c>
      <c r="S136" s="300"/>
      <c r="T136" s="300"/>
      <c r="U136" s="305"/>
      <c r="V136" s="305"/>
      <c r="W136" s="306"/>
      <c r="Y136" s="38">
        <v>43</v>
      </c>
      <c r="Z136" s="300"/>
      <c r="AA136" s="300"/>
      <c r="AB136" s="305"/>
      <c r="AC136" s="305"/>
      <c r="AD136" s="306"/>
    </row>
    <row r="137" spans="1:30" ht="13.5" thickBot="1" x14ac:dyDescent="0.25">
      <c r="A137" s="39">
        <v>11</v>
      </c>
      <c r="B137" s="307"/>
      <c r="C137" s="307"/>
      <c r="D137" s="305"/>
      <c r="E137" s="305"/>
      <c r="F137" s="308"/>
      <c r="H137" s="38">
        <v>22</v>
      </c>
      <c r="I137" s="38"/>
      <c r="J137" s="38"/>
      <c r="K137" s="38"/>
      <c r="L137" s="300"/>
      <c r="M137" s="300"/>
      <c r="N137" s="307"/>
      <c r="O137" s="305"/>
      <c r="P137" s="306"/>
      <c r="R137" s="38">
        <v>33</v>
      </c>
      <c r="S137" s="307"/>
      <c r="T137" s="307"/>
      <c r="U137" s="307"/>
      <c r="V137" s="305"/>
      <c r="W137" s="308"/>
      <c r="Y137" s="40"/>
      <c r="Z137" s="42" t="s">
        <v>5</v>
      </c>
      <c r="AA137" s="43"/>
      <c r="AB137" s="43"/>
      <c r="AC137" s="43"/>
      <c r="AD137" s="44">
        <f>SUM(F127:F137)+SUM(P127:P137)+SUM(AD127:AD136)+SUM(W127:W137)</f>
        <v>0</v>
      </c>
    </row>
    <row r="138" spans="1:30" x14ac:dyDescent="0.2">
      <c r="L138" s="3"/>
    </row>
    <row r="139" spans="1:30" x14ac:dyDescent="0.2">
      <c r="L139" s="3"/>
    </row>
    <row r="140" spans="1:30" x14ac:dyDescent="0.2">
      <c r="L140" s="3"/>
    </row>
    <row r="141" spans="1:30" x14ac:dyDescent="0.2">
      <c r="L141" s="3"/>
    </row>
    <row r="142" spans="1:30" x14ac:dyDescent="0.2">
      <c r="L142" s="3"/>
    </row>
    <row r="143" spans="1:30" x14ac:dyDescent="0.2">
      <c r="L143" s="3"/>
    </row>
    <row r="144" spans="1:30" ht="13.5" thickBot="1" x14ac:dyDescent="0.25">
      <c r="L144" s="3"/>
    </row>
    <row r="145" spans="1:30" x14ac:dyDescent="0.2">
      <c r="A145" s="33">
        <v>5</v>
      </c>
      <c r="B145" s="34"/>
      <c r="C145" s="471" t="s">
        <v>44</v>
      </c>
      <c r="D145" s="471" t="s">
        <v>182</v>
      </c>
      <c r="E145" s="471" t="s">
        <v>41</v>
      </c>
      <c r="F145" s="471" t="s">
        <v>21</v>
      </c>
      <c r="H145" s="33"/>
      <c r="I145" s="34"/>
      <c r="J145" s="34"/>
      <c r="K145" s="34"/>
      <c r="L145" s="34"/>
      <c r="M145" s="471" t="s">
        <v>44</v>
      </c>
      <c r="N145" s="471" t="s">
        <v>182</v>
      </c>
      <c r="O145" s="471" t="s">
        <v>41</v>
      </c>
      <c r="P145" s="471" t="s">
        <v>21</v>
      </c>
      <c r="R145" s="33">
        <v>5</v>
      </c>
      <c r="S145" s="34"/>
      <c r="T145" s="471" t="s">
        <v>44</v>
      </c>
      <c r="U145" s="471" t="s">
        <v>182</v>
      </c>
      <c r="V145" s="471" t="s">
        <v>41</v>
      </c>
      <c r="W145" s="471" t="s">
        <v>21</v>
      </c>
      <c r="Y145" s="33"/>
      <c r="Z145" s="34"/>
      <c r="AA145" s="471" t="s">
        <v>44</v>
      </c>
      <c r="AB145" s="471" t="s">
        <v>182</v>
      </c>
      <c r="AC145" s="471" t="s">
        <v>41</v>
      </c>
      <c r="AD145" s="471" t="s">
        <v>21</v>
      </c>
    </row>
    <row r="146" spans="1:30" ht="25.5" x14ac:dyDescent="0.2">
      <c r="A146" s="35" t="s">
        <v>9</v>
      </c>
      <c r="B146" s="64" t="str">
        <f>+" אסמכתא " &amp; B7 &amp;"         חזרה לטבלה "</f>
        <v xml:space="preserve"> אסמכתא          חזרה לטבלה </v>
      </c>
      <c r="C146" s="472"/>
      <c r="D146" s="473" t="s">
        <v>93</v>
      </c>
      <c r="E146" s="472"/>
      <c r="F146" s="473"/>
      <c r="H146" s="35" t="s">
        <v>27</v>
      </c>
      <c r="I146" s="37"/>
      <c r="J146" s="37"/>
      <c r="K146" s="37"/>
      <c r="L146" s="64" t="str">
        <f>+" אסמכתא " &amp; B7 &amp;"         חזרה לטבלה "</f>
        <v xml:space="preserve"> אסמכתא          חזרה לטבלה </v>
      </c>
      <c r="M146" s="472"/>
      <c r="N146" s="473" t="s">
        <v>93</v>
      </c>
      <c r="O146" s="472"/>
      <c r="P146" s="473"/>
      <c r="R146" s="35" t="s">
        <v>9</v>
      </c>
      <c r="S146" s="64" t="str">
        <f>+" אסמכתא " &amp; B7 &amp;"         חזרה לטבלה "</f>
        <v xml:space="preserve"> אסמכתא          חזרה לטבלה </v>
      </c>
      <c r="T146" s="472"/>
      <c r="U146" s="473" t="s">
        <v>93</v>
      </c>
      <c r="V146" s="472"/>
      <c r="W146" s="473"/>
      <c r="Y146" s="35" t="s">
        <v>27</v>
      </c>
      <c r="Z146" s="64" t="str">
        <f>+" אסמכתא " &amp; B7 &amp;"         חזרה לטבלה "</f>
        <v xml:space="preserve"> אסמכתא          חזרה לטבלה </v>
      </c>
      <c r="AA146" s="472"/>
      <c r="AB146" s="473" t="s">
        <v>93</v>
      </c>
      <c r="AC146" s="472"/>
      <c r="AD146" s="473"/>
    </row>
    <row r="147" spans="1:30" x14ac:dyDescent="0.2">
      <c r="A147" s="38">
        <v>1</v>
      </c>
      <c r="B147" s="300"/>
      <c r="C147" s="300"/>
      <c r="D147" s="305"/>
      <c r="E147" s="305"/>
      <c r="F147" s="306"/>
      <c r="H147" s="38">
        <v>12</v>
      </c>
      <c r="I147" s="38"/>
      <c r="J147" s="38"/>
      <c r="K147" s="38"/>
      <c r="L147" s="300"/>
      <c r="M147" s="300"/>
      <c r="N147" s="305"/>
      <c r="O147" s="305"/>
      <c r="P147" s="306" t="s">
        <v>15</v>
      </c>
      <c r="R147" s="38">
        <v>23</v>
      </c>
      <c r="S147" s="300"/>
      <c r="T147" s="300"/>
      <c r="U147" s="305"/>
      <c r="V147" s="305"/>
      <c r="W147" s="306"/>
      <c r="Y147" s="38">
        <v>34</v>
      </c>
      <c r="Z147" s="300"/>
      <c r="AA147" s="300"/>
      <c r="AB147" s="305"/>
      <c r="AC147" s="305"/>
      <c r="AD147" s="306" t="s">
        <v>15</v>
      </c>
    </row>
    <row r="148" spans="1:30" x14ac:dyDescent="0.2">
      <c r="A148" s="38">
        <v>2</v>
      </c>
      <c r="B148" s="300"/>
      <c r="C148" s="300"/>
      <c r="D148" s="305"/>
      <c r="E148" s="305"/>
      <c r="F148" s="306"/>
      <c r="H148" s="38">
        <v>13</v>
      </c>
      <c r="I148" s="38"/>
      <c r="J148" s="38"/>
      <c r="K148" s="38"/>
      <c r="L148" s="300"/>
      <c r="M148" s="300"/>
      <c r="N148" s="305"/>
      <c r="O148" s="305"/>
      <c r="P148" s="306"/>
      <c r="R148" s="38">
        <v>24</v>
      </c>
      <c r="S148" s="300"/>
      <c r="T148" s="300"/>
      <c r="U148" s="305"/>
      <c r="V148" s="305"/>
      <c r="W148" s="306"/>
      <c r="Y148" s="38">
        <v>35</v>
      </c>
      <c r="Z148" s="300"/>
      <c r="AA148" s="300"/>
      <c r="AB148" s="305"/>
      <c r="AC148" s="305"/>
      <c r="AD148" s="306"/>
    </row>
    <row r="149" spans="1:30" x14ac:dyDescent="0.2">
      <c r="A149" s="38">
        <v>3</v>
      </c>
      <c r="B149" s="300"/>
      <c r="C149" s="300"/>
      <c r="D149" s="305"/>
      <c r="E149" s="305"/>
      <c r="F149" s="306"/>
      <c r="H149" s="38">
        <v>14</v>
      </c>
      <c r="I149" s="38"/>
      <c r="J149" s="38"/>
      <c r="K149" s="38"/>
      <c r="L149" s="300"/>
      <c r="M149" s="300"/>
      <c r="N149" s="305"/>
      <c r="O149" s="305"/>
      <c r="P149" s="306"/>
      <c r="R149" s="38">
        <v>25</v>
      </c>
      <c r="S149" s="300"/>
      <c r="T149" s="300"/>
      <c r="U149" s="305"/>
      <c r="V149" s="305"/>
      <c r="W149" s="306" t="s">
        <v>15</v>
      </c>
      <c r="Y149" s="38">
        <v>36</v>
      </c>
      <c r="Z149" s="300"/>
      <c r="AA149" s="300"/>
      <c r="AB149" s="305"/>
      <c r="AC149" s="305"/>
      <c r="AD149" s="306"/>
    </row>
    <row r="150" spans="1:30" x14ac:dyDescent="0.2">
      <c r="A150" s="38">
        <v>4</v>
      </c>
      <c r="B150" s="300"/>
      <c r="C150" s="300"/>
      <c r="D150" s="305"/>
      <c r="E150" s="305"/>
      <c r="F150" s="306"/>
      <c r="H150" s="38">
        <v>15</v>
      </c>
      <c r="I150" s="38"/>
      <c r="J150" s="38"/>
      <c r="K150" s="38"/>
      <c r="L150" s="300"/>
      <c r="M150" s="300"/>
      <c r="N150" s="305"/>
      <c r="O150" s="305"/>
      <c r="P150" s="306"/>
      <c r="R150" s="38">
        <v>26</v>
      </c>
      <c r="S150" s="300"/>
      <c r="T150" s="300"/>
      <c r="U150" s="305"/>
      <c r="V150" s="305"/>
      <c r="W150" s="306"/>
      <c r="Y150" s="38">
        <v>37</v>
      </c>
      <c r="Z150" s="300"/>
      <c r="AA150" s="300"/>
      <c r="AB150" s="305"/>
      <c r="AC150" s="305"/>
      <c r="AD150" s="306"/>
    </row>
    <row r="151" spans="1:30" x14ac:dyDescent="0.2">
      <c r="A151" s="38">
        <v>5</v>
      </c>
      <c r="B151" s="300"/>
      <c r="C151" s="300"/>
      <c r="D151" s="305"/>
      <c r="E151" s="305"/>
      <c r="F151" s="306"/>
      <c r="H151" s="38">
        <v>16</v>
      </c>
      <c r="I151" s="38"/>
      <c r="J151" s="38"/>
      <c r="K151" s="38"/>
      <c r="L151" s="300"/>
      <c r="M151" s="300"/>
      <c r="N151" s="305"/>
      <c r="O151" s="305"/>
      <c r="P151" s="306" t="s">
        <v>15</v>
      </c>
      <c r="R151" s="38">
        <v>27</v>
      </c>
      <c r="S151" s="300"/>
      <c r="T151" s="300"/>
      <c r="U151" s="305"/>
      <c r="V151" s="305"/>
      <c r="W151" s="306" t="s">
        <v>15</v>
      </c>
      <c r="Y151" s="38">
        <v>38</v>
      </c>
      <c r="Z151" s="300"/>
      <c r="AA151" s="300"/>
      <c r="AB151" s="305"/>
      <c r="AC151" s="305"/>
      <c r="AD151" s="306" t="s">
        <v>15</v>
      </c>
    </row>
    <row r="152" spans="1:30" x14ac:dyDescent="0.2">
      <c r="A152" s="38">
        <v>6</v>
      </c>
      <c r="B152" s="300"/>
      <c r="C152" s="300"/>
      <c r="D152" s="305"/>
      <c r="E152" s="305"/>
      <c r="F152" s="306"/>
      <c r="H152" s="38">
        <v>17</v>
      </c>
      <c r="I152" s="38"/>
      <c r="J152" s="38"/>
      <c r="K152" s="38"/>
      <c r="L152" s="300"/>
      <c r="M152" s="300"/>
      <c r="N152" s="305"/>
      <c r="O152" s="305"/>
      <c r="P152" s="306"/>
      <c r="R152" s="38">
        <v>28</v>
      </c>
      <c r="S152" s="300"/>
      <c r="T152" s="300"/>
      <c r="U152" s="305"/>
      <c r="V152" s="305"/>
      <c r="W152" s="306"/>
      <c r="Y152" s="38">
        <v>39</v>
      </c>
      <c r="Z152" s="300"/>
      <c r="AA152" s="300"/>
      <c r="AB152" s="305"/>
      <c r="AC152" s="305"/>
      <c r="AD152" s="306"/>
    </row>
    <row r="153" spans="1:30" x14ac:dyDescent="0.2">
      <c r="A153" s="38">
        <v>7</v>
      </c>
      <c r="B153" s="300"/>
      <c r="C153" s="300"/>
      <c r="D153" s="305"/>
      <c r="E153" s="305"/>
      <c r="F153" s="306"/>
      <c r="H153" s="38">
        <v>18</v>
      </c>
      <c r="I153" s="38"/>
      <c r="J153" s="38"/>
      <c r="K153" s="38"/>
      <c r="L153" s="300"/>
      <c r="M153" s="300"/>
      <c r="N153" s="305"/>
      <c r="O153" s="305"/>
      <c r="P153" s="306"/>
      <c r="R153" s="38">
        <v>29</v>
      </c>
      <c r="S153" s="300"/>
      <c r="T153" s="300"/>
      <c r="U153" s="305"/>
      <c r="V153" s="305"/>
      <c r="W153" s="306"/>
      <c r="Y153" s="38">
        <v>40</v>
      </c>
      <c r="Z153" s="300"/>
      <c r="AA153" s="300"/>
      <c r="AB153" s="305"/>
      <c r="AC153" s="305"/>
      <c r="AD153" s="306"/>
    </row>
    <row r="154" spans="1:30" x14ac:dyDescent="0.2">
      <c r="A154" s="38">
        <v>8</v>
      </c>
      <c r="B154" s="300"/>
      <c r="C154" s="300"/>
      <c r="D154" s="305"/>
      <c r="E154" s="305"/>
      <c r="F154" s="306"/>
      <c r="H154" s="38">
        <v>19</v>
      </c>
      <c r="I154" s="38"/>
      <c r="J154" s="38"/>
      <c r="K154" s="38"/>
      <c r="L154" s="300"/>
      <c r="M154" s="300"/>
      <c r="N154" s="305"/>
      <c r="O154" s="305"/>
      <c r="P154" s="306" t="s">
        <v>15</v>
      </c>
      <c r="R154" s="38">
        <v>30</v>
      </c>
      <c r="S154" s="300"/>
      <c r="T154" s="300"/>
      <c r="U154" s="305"/>
      <c r="V154" s="305"/>
      <c r="W154" s="306" t="s">
        <v>15</v>
      </c>
      <c r="Y154" s="38">
        <v>41</v>
      </c>
      <c r="Z154" s="300"/>
      <c r="AA154" s="300"/>
      <c r="AB154" s="305"/>
      <c r="AC154" s="305"/>
      <c r="AD154" s="306" t="s">
        <v>15</v>
      </c>
    </row>
    <row r="155" spans="1:30" x14ac:dyDescent="0.2">
      <c r="A155" s="38">
        <v>9</v>
      </c>
      <c r="B155" s="300"/>
      <c r="C155" s="300"/>
      <c r="D155" s="305"/>
      <c r="E155" s="305"/>
      <c r="F155" s="306"/>
      <c r="H155" s="38">
        <v>20</v>
      </c>
      <c r="I155" s="38"/>
      <c r="J155" s="38"/>
      <c r="K155" s="38"/>
      <c r="L155" s="300"/>
      <c r="M155" s="300"/>
      <c r="N155" s="305"/>
      <c r="O155" s="305"/>
      <c r="P155" s="306"/>
      <c r="R155" s="38">
        <v>31</v>
      </c>
      <c r="S155" s="300"/>
      <c r="T155" s="300"/>
      <c r="U155" s="305"/>
      <c r="V155" s="305"/>
      <c r="W155" s="306"/>
      <c r="Y155" s="38">
        <v>42</v>
      </c>
      <c r="Z155" s="300"/>
      <c r="AA155" s="300"/>
      <c r="AB155" s="305"/>
      <c r="AC155" s="305"/>
      <c r="AD155" s="306"/>
    </row>
    <row r="156" spans="1:30" x14ac:dyDescent="0.2">
      <c r="A156" s="38">
        <v>10</v>
      </c>
      <c r="B156" s="300"/>
      <c r="C156" s="300"/>
      <c r="D156" s="305"/>
      <c r="E156" s="305"/>
      <c r="F156" s="306"/>
      <c r="H156" s="38">
        <v>21</v>
      </c>
      <c r="I156" s="38"/>
      <c r="J156" s="38"/>
      <c r="K156" s="38"/>
      <c r="L156" s="300"/>
      <c r="M156" s="300"/>
      <c r="N156" s="305"/>
      <c r="O156" s="305"/>
      <c r="P156" s="306"/>
      <c r="R156" s="38">
        <v>32</v>
      </c>
      <c r="S156" s="300"/>
      <c r="T156" s="300"/>
      <c r="U156" s="305"/>
      <c r="V156" s="305"/>
      <c r="W156" s="306"/>
      <c r="Y156" s="38">
        <v>43</v>
      </c>
      <c r="Z156" s="300"/>
      <c r="AA156" s="300"/>
      <c r="AB156" s="305"/>
      <c r="AC156" s="305"/>
      <c r="AD156" s="306"/>
    </row>
    <row r="157" spans="1:30" ht="13.5" thickBot="1" x14ac:dyDescent="0.25">
      <c r="A157" s="39">
        <v>11</v>
      </c>
      <c r="B157" s="307"/>
      <c r="C157" s="307"/>
      <c r="D157" s="305"/>
      <c r="E157" s="305"/>
      <c r="F157" s="308"/>
      <c r="H157" s="38">
        <v>22</v>
      </c>
      <c r="I157" s="38"/>
      <c r="J157" s="38"/>
      <c r="K157" s="38"/>
      <c r="L157" s="300"/>
      <c r="M157" s="300"/>
      <c r="N157" s="307"/>
      <c r="O157" s="305"/>
      <c r="P157" s="306"/>
      <c r="R157" s="38">
        <v>33</v>
      </c>
      <c r="S157" s="307"/>
      <c r="T157" s="307"/>
      <c r="U157" s="307"/>
      <c r="V157" s="305"/>
      <c r="W157" s="308"/>
      <c r="Y157" s="40"/>
      <c r="Z157" s="42" t="s">
        <v>5</v>
      </c>
      <c r="AA157" s="43"/>
      <c r="AB157" s="43"/>
      <c r="AC157" s="43"/>
      <c r="AD157" s="44">
        <f>SUM(F147:F157)+SUM(P147:P157)+SUM(AD147:AD156)+SUM(W147:W157)</f>
        <v>0</v>
      </c>
    </row>
    <row r="158" spans="1:30" x14ac:dyDescent="0.2">
      <c r="L158" s="3"/>
    </row>
    <row r="159" spans="1:30" x14ac:dyDescent="0.2">
      <c r="L159" s="3"/>
    </row>
    <row r="160" spans="1:30" x14ac:dyDescent="0.2">
      <c r="L160" s="3"/>
    </row>
    <row r="161" spans="1:30" x14ac:dyDescent="0.2">
      <c r="L161" s="3"/>
    </row>
    <row r="162" spans="1:30" x14ac:dyDescent="0.2">
      <c r="L162" s="3"/>
    </row>
    <row r="163" spans="1:30" x14ac:dyDescent="0.2">
      <c r="L163" s="3"/>
    </row>
    <row r="164" spans="1:30" ht="13.5" thickBot="1" x14ac:dyDescent="0.25">
      <c r="L164" s="3"/>
    </row>
    <row r="165" spans="1:30" x14ac:dyDescent="0.2">
      <c r="A165" s="33">
        <v>6</v>
      </c>
      <c r="B165" s="34"/>
      <c r="C165" s="471" t="s">
        <v>44</v>
      </c>
      <c r="D165" s="471" t="s">
        <v>182</v>
      </c>
      <c r="E165" s="471" t="s">
        <v>41</v>
      </c>
      <c r="F165" s="471" t="s">
        <v>21</v>
      </c>
      <c r="H165" s="33"/>
      <c r="I165" s="34"/>
      <c r="J165" s="34"/>
      <c r="K165" s="34"/>
      <c r="L165" s="34"/>
      <c r="M165" s="471" t="s">
        <v>44</v>
      </c>
      <c r="N165" s="471" t="s">
        <v>182</v>
      </c>
      <c r="O165" s="471" t="s">
        <v>41</v>
      </c>
      <c r="P165" s="471" t="s">
        <v>21</v>
      </c>
      <c r="R165" s="33">
        <v>6</v>
      </c>
      <c r="S165" s="34"/>
      <c r="T165" s="471" t="s">
        <v>44</v>
      </c>
      <c r="U165" s="471" t="s">
        <v>182</v>
      </c>
      <c r="V165" s="471" t="s">
        <v>41</v>
      </c>
      <c r="W165" s="471" t="s">
        <v>21</v>
      </c>
      <c r="Y165" s="33"/>
      <c r="Z165" s="34"/>
      <c r="AA165" s="471" t="s">
        <v>44</v>
      </c>
      <c r="AB165" s="471" t="s">
        <v>182</v>
      </c>
      <c r="AC165" s="471" t="s">
        <v>41</v>
      </c>
      <c r="AD165" s="471" t="s">
        <v>21</v>
      </c>
    </row>
    <row r="166" spans="1:30" ht="25.5" x14ac:dyDescent="0.2">
      <c r="A166" s="35" t="s">
        <v>9</v>
      </c>
      <c r="B166" s="64" t="str">
        <f>+" אסמכתא " &amp; B8 &amp;"         חזרה לטבלה "</f>
        <v xml:space="preserve"> אסמכתא          חזרה לטבלה </v>
      </c>
      <c r="C166" s="472"/>
      <c r="D166" s="473" t="s">
        <v>93</v>
      </c>
      <c r="E166" s="472"/>
      <c r="F166" s="473"/>
      <c r="H166" s="35" t="s">
        <v>27</v>
      </c>
      <c r="I166" s="37"/>
      <c r="J166" s="37"/>
      <c r="K166" s="37"/>
      <c r="L166" s="64" t="str">
        <f>+" אסמכתא " &amp; B8 &amp;"         חזרה לטבלה "</f>
        <v xml:space="preserve"> אסמכתא          חזרה לטבלה </v>
      </c>
      <c r="M166" s="472"/>
      <c r="N166" s="473" t="s">
        <v>93</v>
      </c>
      <c r="O166" s="472"/>
      <c r="P166" s="473"/>
      <c r="R166" s="35" t="s">
        <v>9</v>
      </c>
      <c r="S166" s="64" t="str">
        <f>+" אסמכתא " &amp; BU8 &amp;"         חזרה לטבלה "</f>
        <v xml:space="preserve"> אסמכתא          חזרה לטבלה </v>
      </c>
      <c r="T166" s="472"/>
      <c r="U166" s="473" t="s">
        <v>93</v>
      </c>
      <c r="V166" s="472"/>
      <c r="W166" s="473"/>
      <c r="Y166" s="35" t="s">
        <v>27</v>
      </c>
      <c r="Z166" s="64" t="str">
        <f>+" אסמכתא " &amp; B8 &amp;"         חזרה לטבלה "</f>
        <v xml:space="preserve"> אסמכתא          חזרה לטבלה </v>
      </c>
      <c r="AA166" s="472"/>
      <c r="AB166" s="473" t="s">
        <v>93</v>
      </c>
      <c r="AC166" s="472"/>
      <c r="AD166" s="473"/>
    </row>
    <row r="167" spans="1:30" x14ac:dyDescent="0.2">
      <c r="A167" s="38">
        <v>1</v>
      </c>
      <c r="B167" s="300"/>
      <c r="C167" s="300"/>
      <c r="D167" s="305"/>
      <c r="E167" s="305"/>
      <c r="F167" s="306"/>
      <c r="H167" s="38">
        <v>12</v>
      </c>
      <c r="I167" s="38"/>
      <c r="J167" s="38"/>
      <c r="K167" s="38"/>
      <c r="L167" s="300"/>
      <c r="M167" s="300"/>
      <c r="N167" s="305"/>
      <c r="O167" s="305"/>
      <c r="P167" s="306" t="s">
        <v>15</v>
      </c>
      <c r="R167" s="38">
        <v>23</v>
      </c>
      <c r="S167" s="300"/>
      <c r="T167" s="300"/>
      <c r="U167" s="305"/>
      <c r="V167" s="305"/>
      <c r="W167" s="306"/>
      <c r="Y167" s="38">
        <v>34</v>
      </c>
      <c r="Z167" s="300"/>
      <c r="AA167" s="300"/>
      <c r="AB167" s="305"/>
      <c r="AC167" s="305"/>
      <c r="AD167" s="306" t="s">
        <v>15</v>
      </c>
    </row>
    <row r="168" spans="1:30" x14ac:dyDescent="0.2">
      <c r="A168" s="38">
        <v>2</v>
      </c>
      <c r="B168" s="300"/>
      <c r="C168" s="300"/>
      <c r="D168" s="305"/>
      <c r="E168" s="305"/>
      <c r="F168" s="306"/>
      <c r="H168" s="38">
        <v>13</v>
      </c>
      <c r="I168" s="38"/>
      <c r="J168" s="38"/>
      <c r="K168" s="38"/>
      <c r="L168" s="300"/>
      <c r="M168" s="300"/>
      <c r="N168" s="305"/>
      <c r="O168" s="305"/>
      <c r="P168" s="306"/>
      <c r="R168" s="38">
        <v>24</v>
      </c>
      <c r="S168" s="300"/>
      <c r="T168" s="300"/>
      <c r="U168" s="305"/>
      <c r="V168" s="305"/>
      <c r="W168" s="306"/>
      <c r="Y168" s="38">
        <v>35</v>
      </c>
      <c r="Z168" s="300"/>
      <c r="AA168" s="300"/>
      <c r="AB168" s="305"/>
      <c r="AC168" s="305"/>
      <c r="AD168" s="306"/>
    </row>
    <row r="169" spans="1:30" x14ac:dyDescent="0.2">
      <c r="A169" s="38">
        <v>3</v>
      </c>
      <c r="B169" s="300"/>
      <c r="C169" s="300"/>
      <c r="D169" s="305"/>
      <c r="E169" s="305"/>
      <c r="F169" s="306"/>
      <c r="H169" s="38">
        <v>14</v>
      </c>
      <c r="I169" s="38"/>
      <c r="J169" s="38"/>
      <c r="K169" s="38"/>
      <c r="L169" s="300"/>
      <c r="M169" s="300"/>
      <c r="N169" s="305"/>
      <c r="O169" s="305"/>
      <c r="P169" s="306"/>
      <c r="R169" s="38">
        <v>25</v>
      </c>
      <c r="S169" s="300"/>
      <c r="T169" s="300"/>
      <c r="U169" s="305"/>
      <c r="V169" s="305"/>
      <c r="W169" s="306" t="s">
        <v>15</v>
      </c>
      <c r="Y169" s="38">
        <v>36</v>
      </c>
      <c r="Z169" s="300"/>
      <c r="AA169" s="300"/>
      <c r="AB169" s="305"/>
      <c r="AC169" s="305"/>
      <c r="AD169" s="306"/>
    </row>
    <row r="170" spans="1:30" x14ac:dyDescent="0.2">
      <c r="A170" s="38">
        <v>4</v>
      </c>
      <c r="B170" s="300"/>
      <c r="C170" s="300"/>
      <c r="D170" s="305"/>
      <c r="E170" s="305"/>
      <c r="F170" s="306"/>
      <c r="H170" s="38">
        <v>15</v>
      </c>
      <c r="I170" s="38"/>
      <c r="J170" s="38"/>
      <c r="K170" s="38"/>
      <c r="L170" s="300"/>
      <c r="M170" s="300"/>
      <c r="N170" s="305"/>
      <c r="O170" s="305"/>
      <c r="P170" s="306"/>
      <c r="R170" s="38">
        <v>26</v>
      </c>
      <c r="S170" s="300"/>
      <c r="T170" s="300"/>
      <c r="U170" s="305"/>
      <c r="V170" s="305"/>
      <c r="W170" s="306"/>
      <c r="Y170" s="38">
        <v>37</v>
      </c>
      <c r="Z170" s="300"/>
      <c r="AA170" s="300"/>
      <c r="AB170" s="305"/>
      <c r="AC170" s="305"/>
      <c r="AD170" s="306"/>
    </row>
    <row r="171" spans="1:30" x14ac:dyDescent="0.2">
      <c r="A171" s="38">
        <v>5</v>
      </c>
      <c r="B171" s="300"/>
      <c r="C171" s="300"/>
      <c r="D171" s="305"/>
      <c r="E171" s="305"/>
      <c r="F171" s="306"/>
      <c r="H171" s="38">
        <v>16</v>
      </c>
      <c r="I171" s="38"/>
      <c r="J171" s="38"/>
      <c r="K171" s="38"/>
      <c r="L171" s="300"/>
      <c r="M171" s="300"/>
      <c r="N171" s="305"/>
      <c r="O171" s="305"/>
      <c r="P171" s="306" t="s">
        <v>15</v>
      </c>
      <c r="R171" s="38">
        <v>27</v>
      </c>
      <c r="S171" s="300"/>
      <c r="T171" s="300"/>
      <c r="U171" s="305"/>
      <c r="V171" s="305"/>
      <c r="W171" s="306" t="s">
        <v>15</v>
      </c>
      <c r="Y171" s="38">
        <v>38</v>
      </c>
      <c r="Z171" s="300"/>
      <c r="AA171" s="300"/>
      <c r="AB171" s="305"/>
      <c r="AC171" s="305"/>
      <c r="AD171" s="306" t="s">
        <v>15</v>
      </c>
    </row>
    <row r="172" spans="1:30" x14ac:dyDescent="0.2">
      <c r="A172" s="38">
        <v>6</v>
      </c>
      <c r="B172" s="300"/>
      <c r="C172" s="300"/>
      <c r="D172" s="305"/>
      <c r="E172" s="305"/>
      <c r="F172" s="306"/>
      <c r="H172" s="38">
        <v>17</v>
      </c>
      <c r="I172" s="38"/>
      <c r="J172" s="38"/>
      <c r="K172" s="38"/>
      <c r="L172" s="300"/>
      <c r="M172" s="300"/>
      <c r="N172" s="305"/>
      <c r="O172" s="305"/>
      <c r="P172" s="306"/>
      <c r="R172" s="38">
        <v>28</v>
      </c>
      <c r="S172" s="300"/>
      <c r="T172" s="300"/>
      <c r="U172" s="305"/>
      <c r="V172" s="305"/>
      <c r="W172" s="306"/>
      <c r="Y172" s="38">
        <v>39</v>
      </c>
      <c r="Z172" s="300"/>
      <c r="AA172" s="300"/>
      <c r="AB172" s="305"/>
      <c r="AC172" s="305"/>
      <c r="AD172" s="306"/>
    </row>
    <row r="173" spans="1:30" x14ac:dyDescent="0.2">
      <c r="A173" s="38">
        <v>7</v>
      </c>
      <c r="B173" s="300"/>
      <c r="C173" s="300"/>
      <c r="D173" s="305"/>
      <c r="E173" s="305"/>
      <c r="F173" s="306"/>
      <c r="H173" s="38">
        <v>18</v>
      </c>
      <c r="I173" s="38"/>
      <c r="J173" s="38"/>
      <c r="K173" s="38"/>
      <c r="L173" s="300"/>
      <c r="M173" s="300"/>
      <c r="N173" s="305"/>
      <c r="O173" s="305"/>
      <c r="P173" s="306"/>
      <c r="R173" s="38">
        <v>29</v>
      </c>
      <c r="S173" s="300"/>
      <c r="T173" s="300"/>
      <c r="U173" s="305"/>
      <c r="V173" s="305"/>
      <c r="W173" s="306"/>
      <c r="Y173" s="38">
        <v>40</v>
      </c>
      <c r="Z173" s="300"/>
      <c r="AA173" s="300"/>
      <c r="AB173" s="305"/>
      <c r="AC173" s="305"/>
      <c r="AD173" s="306"/>
    </row>
    <row r="174" spans="1:30" x14ac:dyDescent="0.2">
      <c r="A174" s="38">
        <v>8</v>
      </c>
      <c r="B174" s="300"/>
      <c r="C174" s="300"/>
      <c r="D174" s="305"/>
      <c r="E174" s="305"/>
      <c r="F174" s="306"/>
      <c r="H174" s="38">
        <v>19</v>
      </c>
      <c r="I174" s="38"/>
      <c r="J174" s="38"/>
      <c r="K174" s="38"/>
      <c r="L174" s="300"/>
      <c r="M174" s="300"/>
      <c r="N174" s="305"/>
      <c r="O174" s="305"/>
      <c r="P174" s="306" t="s">
        <v>15</v>
      </c>
      <c r="R174" s="38">
        <v>30</v>
      </c>
      <c r="S174" s="300"/>
      <c r="T174" s="300"/>
      <c r="U174" s="305"/>
      <c r="V174" s="305"/>
      <c r="W174" s="306" t="s">
        <v>15</v>
      </c>
      <c r="Y174" s="38">
        <v>41</v>
      </c>
      <c r="Z174" s="300"/>
      <c r="AA174" s="300"/>
      <c r="AB174" s="305"/>
      <c r="AC174" s="305"/>
      <c r="AD174" s="306" t="s">
        <v>15</v>
      </c>
    </row>
    <row r="175" spans="1:30" x14ac:dyDescent="0.2">
      <c r="A175" s="38">
        <v>9</v>
      </c>
      <c r="B175" s="300"/>
      <c r="C175" s="300"/>
      <c r="D175" s="305"/>
      <c r="E175" s="305"/>
      <c r="F175" s="306"/>
      <c r="H175" s="38">
        <v>20</v>
      </c>
      <c r="I175" s="38"/>
      <c r="J175" s="38"/>
      <c r="K175" s="38"/>
      <c r="L175" s="300"/>
      <c r="M175" s="300"/>
      <c r="N175" s="305"/>
      <c r="O175" s="305"/>
      <c r="P175" s="306"/>
      <c r="R175" s="38">
        <v>31</v>
      </c>
      <c r="S175" s="300"/>
      <c r="T175" s="300"/>
      <c r="U175" s="305"/>
      <c r="V175" s="305"/>
      <c r="W175" s="306"/>
      <c r="Y175" s="38">
        <v>42</v>
      </c>
      <c r="Z175" s="300"/>
      <c r="AA175" s="300"/>
      <c r="AB175" s="305"/>
      <c r="AC175" s="305"/>
      <c r="AD175" s="306"/>
    </row>
    <row r="176" spans="1:30" x14ac:dyDescent="0.2">
      <c r="A176" s="38">
        <v>10</v>
      </c>
      <c r="B176" s="300"/>
      <c r="C176" s="300"/>
      <c r="D176" s="305"/>
      <c r="E176" s="305"/>
      <c r="F176" s="306"/>
      <c r="H176" s="38">
        <v>21</v>
      </c>
      <c r="I176" s="38"/>
      <c r="J176" s="38"/>
      <c r="K176" s="38"/>
      <c r="L176" s="300"/>
      <c r="M176" s="300"/>
      <c r="N176" s="305"/>
      <c r="O176" s="305"/>
      <c r="P176" s="306"/>
      <c r="R176" s="38">
        <v>32</v>
      </c>
      <c r="S176" s="300"/>
      <c r="T176" s="300"/>
      <c r="U176" s="305"/>
      <c r="V176" s="305"/>
      <c r="W176" s="306"/>
      <c r="Y176" s="38">
        <v>43</v>
      </c>
      <c r="Z176" s="300"/>
      <c r="AA176" s="300"/>
      <c r="AB176" s="305"/>
      <c r="AC176" s="305"/>
      <c r="AD176" s="306"/>
    </row>
    <row r="177" spans="1:30" ht="13.5" thickBot="1" x14ac:dyDescent="0.25">
      <c r="A177" s="39">
        <v>11</v>
      </c>
      <c r="B177" s="307"/>
      <c r="C177" s="307"/>
      <c r="D177" s="305"/>
      <c r="E177" s="305"/>
      <c r="F177" s="308"/>
      <c r="H177" s="38">
        <v>22</v>
      </c>
      <c r="I177" s="38"/>
      <c r="J177" s="38"/>
      <c r="K177" s="38"/>
      <c r="L177" s="300"/>
      <c r="M177" s="300"/>
      <c r="N177" s="307"/>
      <c r="O177" s="305"/>
      <c r="P177" s="306"/>
      <c r="R177" s="38">
        <v>33</v>
      </c>
      <c r="S177" s="307"/>
      <c r="T177" s="307"/>
      <c r="U177" s="307"/>
      <c r="V177" s="305"/>
      <c r="W177" s="308"/>
      <c r="Y177" s="40"/>
      <c r="Z177" s="42" t="s">
        <v>5</v>
      </c>
      <c r="AA177" s="43"/>
      <c r="AB177" s="43"/>
      <c r="AC177" s="43"/>
      <c r="AD177" s="44">
        <f>SUM(F167:F177)+SUM(P167:P177)+SUM(AD167:AD176)+SUM(W167:W177)</f>
        <v>0</v>
      </c>
    </row>
    <row r="178" spans="1:30" x14ac:dyDescent="0.2">
      <c r="L178" s="3"/>
    </row>
    <row r="179" spans="1:30" x14ac:dyDescent="0.2">
      <c r="L179" s="3"/>
    </row>
    <row r="180" spans="1:30" x14ac:dyDescent="0.2">
      <c r="L180" s="3"/>
    </row>
    <row r="181" spans="1:30" x14ac:dyDescent="0.2">
      <c r="L181" s="3"/>
    </row>
    <row r="182" spans="1:30" x14ac:dyDescent="0.2">
      <c r="L182" s="3"/>
    </row>
    <row r="183" spans="1:30" x14ac:dyDescent="0.2">
      <c r="L183" s="3"/>
    </row>
    <row r="184" spans="1:30" ht="13.5" thickBot="1" x14ac:dyDescent="0.25">
      <c r="L184" s="3"/>
    </row>
    <row r="185" spans="1:30" x14ac:dyDescent="0.2">
      <c r="A185" s="33">
        <v>7</v>
      </c>
      <c r="B185" s="34"/>
      <c r="C185" s="471" t="s">
        <v>44</v>
      </c>
      <c r="D185" s="471" t="s">
        <v>182</v>
      </c>
      <c r="E185" s="471" t="s">
        <v>41</v>
      </c>
      <c r="F185" s="471" t="s">
        <v>21</v>
      </c>
      <c r="H185" s="33"/>
      <c r="I185" s="34"/>
      <c r="J185" s="34"/>
      <c r="K185" s="34"/>
      <c r="L185" s="34"/>
      <c r="M185" s="471" t="s">
        <v>44</v>
      </c>
      <c r="N185" s="471" t="s">
        <v>182</v>
      </c>
      <c r="O185" s="471" t="s">
        <v>41</v>
      </c>
      <c r="P185" s="471" t="s">
        <v>21</v>
      </c>
      <c r="R185" s="33">
        <v>7</v>
      </c>
      <c r="S185" s="34"/>
      <c r="T185" s="471" t="s">
        <v>44</v>
      </c>
      <c r="U185" s="471" t="s">
        <v>182</v>
      </c>
      <c r="V185" s="471" t="s">
        <v>41</v>
      </c>
      <c r="W185" s="471" t="s">
        <v>21</v>
      </c>
      <c r="Y185" s="33"/>
      <c r="Z185" s="34"/>
      <c r="AA185" s="471" t="s">
        <v>44</v>
      </c>
      <c r="AB185" s="471" t="s">
        <v>182</v>
      </c>
      <c r="AC185" s="471" t="s">
        <v>41</v>
      </c>
      <c r="AD185" s="471" t="s">
        <v>21</v>
      </c>
    </row>
    <row r="186" spans="1:30" ht="25.5" x14ac:dyDescent="0.2">
      <c r="A186" s="35" t="s">
        <v>9</v>
      </c>
      <c r="B186" s="64" t="str">
        <f>+" אסמכתא " &amp; B9 &amp;"         חזרה לטבלה "</f>
        <v xml:space="preserve"> אסמכתא          חזרה לטבלה </v>
      </c>
      <c r="C186" s="472"/>
      <c r="D186" s="473" t="s">
        <v>93</v>
      </c>
      <c r="E186" s="472"/>
      <c r="F186" s="473"/>
      <c r="H186" s="35" t="s">
        <v>27</v>
      </c>
      <c r="I186" s="37"/>
      <c r="J186" s="37"/>
      <c r="K186" s="37"/>
      <c r="L186" s="64" t="str">
        <f>+" אסמכתא " &amp; B9 &amp;"         חזרה לטבלה "</f>
        <v xml:space="preserve"> אסמכתא          חזרה לטבלה </v>
      </c>
      <c r="M186" s="472"/>
      <c r="N186" s="473" t="s">
        <v>93</v>
      </c>
      <c r="O186" s="472"/>
      <c r="P186" s="473"/>
      <c r="R186" s="35" t="s">
        <v>9</v>
      </c>
      <c r="S186" s="64" t="str">
        <f>+" אסמכתא " &amp; B9 &amp;"         חזרה לטבלה "</f>
        <v xml:space="preserve"> אסמכתא          חזרה לטבלה </v>
      </c>
      <c r="T186" s="472"/>
      <c r="U186" s="473" t="s">
        <v>93</v>
      </c>
      <c r="V186" s="472"/>
      <c r="W186" s="473"/>
      <c r="Y186" s="35" t="s">
        <v>27</v>
      </c>
      <c r="Z186" s="64" t="str">
        <f>+" אסמכתא " &amp; B9 &amp;"         חזרה לטבלה "</f>
        <v xml:space="preserve"> אסמכתא          חזרה לטבלה </v>
      </c>
      <c r="AA186" s="472"/>
      <c r="AB186" s="473" t="s">
        <v>93</v>
      </c>
      <c r="AC186" s="472"/>
      <c r="AD186" s="473"/>
    </row>
    <row r="187" spans="1:30" x14ac:dyDescent="0.2">
      <c r="A187" s="38">
        <v>1</v>
      </c>
      <c r="B187" s="300"/>
      <c r="C187" s="300"/>
      <c r="D187" s="305"/>
      <c r="E187" s="305"/>
      <c r="F187" s="306"/>
      <c r="H187" s="38">
        <v>12</v>
      </c>
      <c r="I187" s="38"/>
      <c r="J187" s="38"/>
      <c r="K187" s="38"/>
      <c r="L187" s="300"/>
      <c r="M187" s="300"/>
      <c r="N187" s="305"/>
      <c r="O187" s="305"/>
      <c r="P187" s="306" t="s">
        <v>15</v>
      </c>
      <c r="R187" s="38">
        <v>23</v>
      </c>
      <c r="S187" s="300"/>
      <c r="T187" s="300"/>
      <c r="U187" s="305"/>
      <c r="V187" s="305"/>
      <c r="W187" s="306"/>
      <c r="Y187" s="38">
        <v>34</v>
      </c>
      <c r="Z187" s="300"/>
      <c r="AA187" s="300"/>
      <c r="AB187" s="305"/>
      <c r="AC187" s="305"/>
      <c r="AD187" s="306" t="s">
        <v>15</v>
      </c>
    </row>
    <row r="188" spans="1:30" x14ac:dyDescent="0.2">
      <c r="A188" s="38">
        <v>2</v>
      </c>
      <c r="B188" s="300"/>
      <c r="C188" s="300"/>
      <c r="D188" s="305"/>
      <c r="E188" s="305"/>
      <c r="F188" s="306"/>
      <c r="H188" s="38">
        <v>13</v>
      </c>
      <c r="I188" s="38"/>
      <c r="J188" s="38"/>
      <c r="K188" s="38"/>
      <c r="L188" s="300"/>
      <c r="M188" s="300"/>
      <c r="N188" s="305"/>
      <c r="O188" s="305"/>
      <c r="P188" s="306"/>
      <c r="R188" s="38">
        <v>24</v>
      </c>
      <c r="S188" s="300"/>
      <c r="T188" s="300"/>
      <c r="U188" s="305"/>
      <c r="V188" s="305"/>
      <c r="W188" s="306"/>
      <c r="Y188" s="38">
        <v>35</v>
      </c>
      <c r="Z188" s="300"/>
      <c r="AA188" s="300"/>
      <c r="AB188" s="305"/>
      <c r="AC188" s="305"/>
      <c r="AD188" s="306"/>
    </row>
    <row r="189" spans="1:30" x14ac:dyDescent="0.2">
      <c r="A189" s="38">
        <v>3</v>
      </c>
      <c r="B189" s="300"/>
      <c r="C189" s="300"/>
      <c r="D189" s="305"/>
      <c r="E189" s="305"/>
      <c r="F189" s="306"/>
      <c r="H189" s="38">
        <v>14</v>
      </c>
      <c r="I189" s="38"/>
      <c r="J189" s="38"/>
      <c r="K189" s="38"/>
      <c r="L189" s="300"/>
      <c r="M189" s="300"/>
      <c r="N189" s="305"/>
      <c r="O189" s="305"/>
      <c r="P189" s="306"/>
      <c r="R189" s="38">
        <v>25</v>
      </c>
      <c r="S189" s="300"/>
      <c r="T189" s="300"/>
      <c r="U189" s="305"/>
      <c r="V189" s="305"/>
      <c r="W189" s="306" t="s">
        <v>15</v>
      </c>
      <c r="Y189" s="38">
        <v>36</v>
      </c>
      <c r="Z189" s="300"/>
      <c r="AA189" s="300"/>
      <c r="AB189" s="305"/>
      <c r="AC189" s="305"/>
      <c r="AD189" s="306"/>
    </row>
    <row r="190" spans="1:30" x14ac:dyDescent="0.2">
      <c r="A190" s="38">
        <v>4</v>
      </c>
      <c r="B190" s="300"/>
      <c r="C190" s="300"/>
      <c r="D190" s="305"/>
      <c r="E190" s="305"/>
      <c r="F190" s="306"/>
      <c r="H190" s="38">
        <v>15</v>
      </c>
      <c r="I190" s="38"/>
      <c r="J190" s="38"/>
      <c r="K190" s="38"/>
      <c r="L190" s="300"/>
      <c r="M190" s="300"/>
      <c r="N190" s="305"/>
      <c r="O190" s="305"/>
      <c r="P190" s="306"/>
      <c r="R190" s="38">
        <v>26</v>
      </c>
      <c r="S190" s="300"/>
      <c r="T190" s="300"/>
      <c r="U190" s="305"/>
      <c r="V190" s="305"/>
      <c r="W190" s="306"/>
      <c r="Y190" s="38">
        <v>37</v>
      </c>
      <c r="Z190" s="300"/>
      <c r="AA190" s="300"/>
      <c r="AB190" s="305"/>
      <c r="AC190" s="305"/>
      <c r="AD190" s="306"/>
    </row>
    <row r="191" spans="1:30" x14ac:dyDescent="0.2">
      <c r="A191" s="38">
        <v>5</v>
      </c>
      <c r="B191" s="300"/>
      <c r="C191" s="300"/>
      <c r="D191" s="305"/>
      <c r="E191" s="305"/>
      <c r="F191" s="306"/>
      <c r="H191" s="38">
        <v>16</v>
      </c>
      <c r="I191" s="38"/>
      <c r="J191" s="38"/>
      <c r="K191" s="38"/>
      <c r="L191" s="300"/>
      <c r="M191" s="300"/>
      <c r="N191" s="305"/>
      <c r="O191" s="305"/>
      <c r="P191" s="306" t="s">
        <v>15</v>
      </c>
      <c r="R191" s="38">
        <v>27</v>
      </c>
      <c r="S191" s="300"/>
      <c r="T191" s="300"/>
      <c r="U191" s="305"/>
      <c r="V191" s="305"/>
      <c r="W191" s="306" t="s">
        <v>15</v>
      </c>
      <c r="Y191" s="38">
        <v>38</v>
      </c>
      <c r="Z191" s="300"/>
      <c r="AA191" s="300"/>
      <c r="AB191" s="305"/>
      <c r="AC191" s="305"/>
      <c r="AD191" s="306" t="s">
        <v>15</v>
      </c>
    </row>
    <row r="192" spans="1:30" x14ac:dyDescent="0.2">
      <c r="A192" s="38">
        <v>6</v>
      </c>
      <c r="B192" s="300"/>
      <c r="C192" s="300"/>
      <c r="D192" s="305"/>
      <c r="E192" s="305"/>
      <c r="F192" s="306"/>
      <c r="H192" s="38">
        <v>17</v>
      </c>
      <c r="I192" s="38"/>
      <c r="J192" s="38"/>
      <c r="K192" s="38"/>
      <c r="L192" s="300"/>
      <c r="M192" s="300"/>
      <c r="N192" s="305"/>
      <c r="O192" s="305"/>
      <c r="P192" s="306"/>
      <c r="R192" s="38">
        <v>28</v>
      </c>
      <c r="S192" s="300"/>
      <c r="T192" s="300"/>
      <c r="U192" s="305"/>
      <c r="V192" s="305"/>
      <c r="W192" s="306"/>
      <c r="Y192" s="38">
        <v>39</v>
      </c>
      <c r="Z192" s="300"/>
      <c r="AA192" s="300"/>
      <c r="AB192" s="305"/>
      <c r="AC192" s="305"/>
      <c r="AD192" s="306"/>
    </row>
    <row r="193" spans="1:30" x14ac:dyDescent="0.2">
      <c r="A193" s="38">
        <v>7</v>
      </c>
      <c r="B193" s="300"/>
      <c r="C193" s="300"/>
      <c r="D193" s="305"/>
      <c r="E193" s="305"/>
      <c r="F193" s="306"/>
      <c r="H193" s="38">
        <v>18</v>
      </c>
      <c r="I193" s="38"/>
      <c r="J193" s="38"/>
      <c r="K193" s="38"/>
      <c r="L193" s="300"/>
      <c r="M193" s="300"/>
      <c r="N193" s="305"/>
      <c r="O193" s="305"/>
      <c r="P193" s="306"/>
      <c r="R193" s="38">
        <v>29</v>
      </c>
      <c r="S193" s="300"/>
      <c r="T193" s="300"/>
      <c r="U193" s="305"/>
      <c r="V193" s="305"/>
      <c r="W193" s="306"/>
      <c r="Y193" s="38">
        <v>40</v>
      </c>
      <c r="Z193" s="300"/>
      <c r="AA193" s="300"/>
      <c r="AB193" s="305"/>
      <c r="AC193" s="305"/>
      <c r="AD193" s="306"/>
    </row>
    <row r="194" spans="1:30" x14ac:dyDescent="0.2">
      <c r="A194" s="38">
        <v>8</v>
      </c>
      <c r="B194" s="300"/>
      <c r="C194" s="300"/>
      <c r="D194" s="305"/>
      <c r="E194" s="305"/>
      <c r="F194" s="306"/>
      <c r="H194" s="38">
        <v>19</v>
      </c>
      <c r="I194" s="38"/>
      <c r="J194" s="38"/>
      <c r="K194" s="38"/>
      <c r="L194" s="300"/>
      <c r="M194" s="300"/>
      <c r="N194" s="305"/>
      <c r="O194" s="305"/>
      <c r="P194" s="306" t="s">
        <v>15</v>
      </c>
      <c r="R194" s="38">
        <v>30</v>
      </c>
      <c r="S194" s="300"/>
      <c r="T194" s="300"/>
      <c r="U194" s="305"/>
      <c r="V194" s="305"/>
      <c r="W194" s="306" t="s">
        <v>15</v>
      </c>
      <c r="Y194" s="38">
        <v>41</v>
      </c>
      <c r="Z194" s="300"/>
      <c r="AA194" s="300"/>
      <c r="AB194" s="305"/>
      <c r="AC194" s="305"/>
      <c r="AD194" s="306" t="s">
        <v>15</v>
      </c>
    </row>
    <row r="195" spans="1:30" x14ac:dyDescent="0.2">
      <c r="A195" s="38">
        <v>9</v>
      </c>
      <c r="B195" s="300"/>
      <c r="C195" s="300"/>
      <c r="D195" s="305"/>
      <c r="E195" s="305"/>
      <c r="F195" s="306"/>
      <c r="H195" s="38">
        <v>20</v>
      </c>
      <c r="I195" s="38"/>
      <c r="J195" s="38"/>
      <c r="K195" s="38"/>
      <c r="L195" s="300"/>
      <c r="M195" s="300"/>
      <c r="N195" s="305"/>
      <c r="O195" s="305"/>
      <c r="P195" s="306"/>
      <c r="R195" s="38">
        <v>31</v>
      </c>
      <c r="S195" s="300"/>
      <c r="T195" s="300"/>
      <c r="U195" s="305"/>
      <c r="V195" s="305"/>
      <c r="W195" s="306"/>
      <c r="Y195" s="38">
        <v>42</v>
      </c>
      <c r="Z195" s="300"/>
      <c r="AA195" s="300"/>
      <c r="AB195" s="305"/>
      <c r="AC195" s="305"/>
      <c r="AD195" s="306"/>
    </row>
    <row r="196" spans="1:30" x14ac:dyDescent="0.2">
      <c r="A196" s="38">
        <v>10</v>
      </c>
      <c r="B196" s="300"/>
      <c r="C196" s="300"/>
      <c r="D196" s="305"/>
      <c r="E196" s="305"/>
      <c r="F196" s="306"/>
      <c r="H196" s="38">
        <v>21</v>
      </c>
      <c r="I196" s="38"/>
      <c r="J196" s="38"/>
      <c r="K196" s="38"/>
      <c r="L196" s="300"/>
      <c r="M196" s="300"/>
      <c r="N196" s="305"/>
      <c r="O196" s="305"/>
      <c r="P196" s="306"/>
      <c r="R196" s="38">
        <v>32</v>
      </c>
      <c r="S196" s="300"/>
      <c r="T196" s="300"/>
      <c r="U196" s="305"/>
      <c r="V196" s="305"/>
      <c r="W196" s="306"/>
      <c r="Y196" s="38">
        <v>43</v>
      </c>
      <c r="Z196" s="300"/>
      <c r="AA196" s="300"/>
      <c r="AB196" s="305"/>
      <c r="AC196" s="305"/>
      <c r="AD196" s="306"/>
    </row>
    <row r="197" spans="1:30" ht="13.5" thickBot="1" x14ac:dyDescent="0.25">
      <c r="A197" s="39">
        <v>11</v>
      </c>
      <c r="B197" s="307"/>
      <c r="C197" s="307"/>
      <c r="D197" s="305"/>
      <c r="E197" s="305"/>
      <c r="F197" s="308"/>
      <c r="H197" s="38">
        <v>22</v>
      </c>
      <c r="I197" s="38"/>
      <c r="J197" s="38"/>
      <c r="K197" s="38"/>
      <c r="L197" s="300"/>
      <c r="M197" s="300"/>
      <c r="N197" s="307"/>
      <c r="O197" s="305"/>
      <c r="P197" s="306"/>
      <c r="R197" s="38">
        <v>33</v>
      </c>
      <c r="S197" s="307"/>
      <c r="T197" s="307"/>
      <c r="U197" s="307"/>
      <c r="V197" s="305"/>
      <c r="W197" s="308"/>
      <c r="Y197" s="40"/>
      <c r="Z197" s="42" t="s">
        <v>5</v>
      </c>
      <c r="AA197" s="43"/>
      <c r="AB197" s="43"/>
      <c r="AC197" s="43"/>
      <c r="AD197" s="44">
        <f>SUM(F187:F197)+SUM(P187:P197)+SUM(AD187:AD196)+SUM(W187:W197)</f>
        <v>0</v>
      </c>
    </row>
    <row r="198" spans="1:30" x14ac:dyDescent="0.2">
      <c r="L198" s="3"/>
    </row>
    <row r="199" spans="1:30" x14ac:dyDescent="0.2">
      <c r="L199" s="3"/>
    </row>
    <row r="200" spans="1:30" x14ac:dyDescent="0.2">
      <c r="L200" s="3"/>
    </row>
    <row r="201" spans="1:30" x14ac:dyDescent="0.2">
      <c r="L201" s="3"/>
    </row>
    <row r="202" spans="1:30" x14ac:dyDescent="0.2">
      <c r="L202" s="3"/>
    </row>
    <row r="203" spans="1:30" x14ac:dyDescent="0.2">
      <c r="L203" s="3"/>
    </row>
    <row r="204" spans="1:30" ht="13.5" thickBot="1" x14ac:dyDescent="0.25">
      <c r="L204" s="3"/>
    </row>
    <row r="205" spans="1:30" x14ac:dyDescent="0.2">
      <c r="A205" s="33">
        <v>8</v>
      </c>
      <c r="B205" s="34"/>
      <c r="C205" s="471" t="s">
        <v>44</v>
      </c>
      <c r="D205" s="471" t="s">
        <v>182</v>
      </c>
      <c r="E205" s="471" t="s">
        <v>41</v>
      </c>
      <c r="F205" s="471" t="s">
        <v>21</v>
      </c>
      <c r="H205" s="33"/>
      <c r="I205" s="34"/>
      <c r="J205" s="34"/>
      <c r="K205" s="34"/>
      <c r="L205" s="34"/>
      <c r="M205" s="471" t="s">
        <v>44</v>
      </c>
      <c r="N205" s="471" t="s">
        <v>182</v>
      </c>
      <c r="O205" s="471" t="s">
        <v>41</v>
      </c>
      <c r="P205" s="471" t="s">
        <v>21</v>
      </c>
      <c r="R205" s="33">
        <v>8</v>
      </c>
      <c r="S205" s="34"/>
      <c r="T205" s="471" t="s">
        <v>44</v>
      </c>
      <c r="U205" s="471" t="s">
        <v>182</v>
      </c>
      <c r="V205" s="471" t="s">
        <v>41</v>
      </c>
      <c r="W205" s="471" t="s">
        <v>21</v>
      </c>
      <c r="Y205" s="33"/>
      <c r="Z205" s="34"/>
      <c r="AA205" s="471" t="s">
        <v>44</v>
      </c>
      <c r="AB205" s="471" t="s">
        <v>182</v>
      </c>
      <c r="AC205" s="471" t="s">
        <v>41</v>
      </c>
      <c r="AD205" s="471" t="s">
        <v>21</v>
      </c>
    </row>
    <row r="206" spans="1:30" ht="25.5" x14ac:dyDescent="0.2">
      <c r="A206" s="35" t="s">
        <v>9</v>
      </c>
      <c r="B206" s="64" t="str">
        <f>+" אסמכתא " &amp; B10 &amp;"         חזרה לטבלה "</f>
        <v xml:space="preserve"> אסמכתא          חזרה לטבלה </v>
      </c>
      <c r="C206" s="472"/>
      <c r="D206" s="473" t="s">
        <v>93</v>
      </c>
      <c r="E206" s="472"/>
      <c r="F206" s="473"/>
      <c r="H206" s="35" t="s">
        <v>27</v>
      </c>
      <c r="I206" s="37"/>
      <c r="J206" s="37"/>
      <c r="K206" s="37"/>
      <c r="L206" s="64" t="str">
        <f>+" אסמכתא " &amp; B10 &amp;"         חזרה לטבלה "</f>
        <v xml:space="preserve"> אסמכתא          חזרה לטבלה </v>
      </c>
      <c r="M206" s="472"/>
      <c r="N206" s="473" t="s">
        <v>93</v>
      </c>
      <c r="O206" s="472"/>
      <c r="P206" s="473"/>
      <c r="R206" s="35" t="s">
        <v>9</v>
      </c>
      <c r="S206" s="64" t="str">
        <f>+" אסמכתא " &amp; B10 &amp;"         חזרה לטבלה "</f>
        <v xml:space="preserve"> אסמכתא          חזרה לטבלה </v>
      </c>
      <c r="T206" s="472"/>
      <c r="U206" s="473" t="s">
        <v>93</v>
      </c>
      <c r="V206" s="472"/>
      <c r="W206" s="473"/>
      <c r="Y206" s="35" t="s">
        <v>27</v>
      </c>
      <c r="Z206" s="64" t="str">
        <f>+" אסמכתא " &amp; B10 &amp;"         חזרה לטבלה "</f>
        <v xml:space="preserve"> אסמכתא          חזרה לטבלה </v>
      </c>
      <c r="AA206" s="472"/>
      <c r="AB206" s="473" t="s">
        <v>93</v>
      </c>
      <c r="AC206" s="472"/>
      <c r="AD206" s="473"/>
    </row>
    <row r="207" spans="1:30" x14ac:dyDescent="0.2">
      <c r="A207" s="38">
        <v>1</v>
      </c>
      <c r="B207" s="300"/>
      <c r="C207" s="300"/>
      <c r="D207" s="305"/>
      <c r="E207" s="305"/>
      <c r="F207" s="306"/>
      <c r="H207" s="38">
        <v>12</v>
      </c>
      <c r="I207" s="38"/>
      <c r="J207" s="38"/>
      <c r="K207" s="38"/>
      <c r="L207" s="300"/>
      <c r="M207" s="300"/>
      <c r="N207" s="305"/>
      <c r="O207" s="305"/>
      <c r="P207" s="306" t="s">
        <v>15</v>
      </c>
      <c r="R207" s="38">
        <v>23</v>
      </c>
      <c r="S207" s="300"/>
      <c r="T207" s="300"/>
      <c r="U207" s="305"/>
      <c r="V207" s="305"/>
      <c r="W207" s="306"/>
      <c r="Y207" s="38">
        <v>34</v>
      </c>
      <c r="Z207" s="300"/>
      <c r="AA207" s="300"/>
      <c r="AB207" s="305"/>
      <c r="AC207" s="305"/>
      <c r="AD207" s="306" t="s">
        <v>15</v>
      </c>
    </row>
    <row r="208" spans="1:30" x14ac:dyDescent="0.2">
      <c r="A208" s="38">
        <v>2</v>
      </c>
      <c r="B208" s="300"/>
      <c r="C208" s="300"/>
      <c r="D208" s="305"/>
      <c r="E208" s="305"/>
      <c r="F208" s="306"/>
      <c r="H208" s="38">
        <v>13</v>
      </c>
      <c r="I208" s="38"/>
      <c r="J208" s="38"/>
      <c r="K208" s="38"/>
      <c r="L208" s="300"/>
      <c r="M208" s="300"/>
      <c r="N208" s="305"/>
      <c r="O208" s="305"/>
      <c r="P208" s="306"/>
      <c r="R208" s="38">
        <v>24</v>
      </c>
      <c r="S208" s="300"/>
      <c r="T208" s="300"/>
      <c r="U208" s="305"/>
      <c r="V208" s="305"/>
      <c r="W208" s="306"/>
      <c r="Y208" s="38">
        <v>35</v>
      </c>
      <c r="Z208" s="300"/>
      <c r="AA208" s="300"/>
      <c r="AB208" s="305"/>
      <c r="AC208" s="305"/>
      <c r="AD208" s="306"/>
    </row>
    <row r="209" spans="1:30" x14ac:dyDescent="0.2">
      <c r="A209" s="38">
        <v>3</v>
      </c>
      <c r="B209" s="300"/>
      <c r="C209" s="300"/>
      <c r="D209" s="305"/>
      <c r="E209" s="305"/>
      <c r="F209" s="306"/>
      <c r="H209" s="38">
        <v>14</v>
      </c>
      <c r="I209" s="38"/>
      <c r="J209" s="38"/>
      <c r="K209" s="38"/>
      <c r="L209" s="300"/>
      <c r="M209" s="300"/>
      <c r="N209" s="305"/>
      <c r="O209" s="305"/>
      <c r="P209" s="306"/>
      <c r="R209" s="38">
        <v>25</v>
      </c>
      <c r="S209" s="300"/>
      <c r="T209" s="300"/>
      <c r="U209" s="305"/>
      <c r="V209" s="305"/>
      <c r="W209" s="306" t="s">
        <v>15</v>
      </c>
      <c r="Y209" s="38">
        <v>36</v>
      </c>
      <c r="Z209" s="300"/>
      <c r="AA209" s="300"/>
      <c r="AB209" s="305"/>
      <c r="AC209" s="305"/>
      <c r="AD209" s="306"/>
    </row>
    <row r="210" spans="1:30" x14ac:dyDescent="0.2">
      <c r="A210" s="38">
        <v>4</v>
      </c>
      <c r="B210" s="300"/>
      <c r="C210" s="300"/>
      <c r="D210" s="305"/>
      <c r="E210" s="305"/>
      <c r="F210" s="306"/>
      <c r="H210" s="38">
        <v>15</v>
      </c>
      <c r="I210" s="38"/>
      <c r="J210" s="38"/>
      <c r="K210" s="38"/>
      <c r="L210" s="300"/>
      <c r="M210" s="300"/>
      <c r="N210" s="305"/>
      <c r="O210" s="305"/>
      <c r="P210" s="306"/>
      <c r="R210" s="38">
        <v>26</v>
      </c>
      <c r="S210" s="300"/>
      <c r="T210" s="300"/>
      <c r="U210" s="305"/>
      <c r="V210" s="305"/>
      <c r="W210" s="306"/>
      <c r="Y210" s="38">
        <v>37</v>
      </c>
      <c r="Z210" s="300"/>
      <c r="AA210" s="300"/>
      <c r="AB210" s="305"/>
      <c r="AC210" s="305"/>
      <c r="AD210" s="306"/>
    </row>
    <row r="211" spans="1:30" x14ac:dyDescent="0.2">
      <c r="A211" s="38">
        <v>5</v>
      </c>
      <c r="B211" s="300"/>
      <c r="C211" s="300"/>
      <c r="D211" s="305"/>
      <c r="E211" s="305"/>
      <c r="F211" s="306"/>
      <c r="H211" s="38">
        <v>16</v>
      </c>
      <c r="I211" s="38"/>
      <c r="J211" s="38"/>
      <c r="K211" s="38"/>
      <c r="L211" s="300"/>
      <c r="M211" s="300"/>
      <c r="N211" s="305"/>
      <c r="O211" s="305"/>
      <c r="P211" s="306" t="s">
        <v>15</v>
      </c>
      <c r="R211" s="38">
        <v>27</v>
      </c>
      <c r="S211" s="300"/>
      <c r="T211" s="300"/>
      <c r="U211" s="305"/>
      <c r="V211" s="305"/>
      <c r="W211" s="306" t="s">
        <v>15</v>
      </c>
      <c r="Y211" s="38">
        <v>38</v>
      </c>
      <c r="Z211" s="300"/>
      <c r="AA211" s="300"/>
      <c r="AB211" s="305"/>
      <c r="AC211" s="305"/>
      <c r="AD211" s="306" t="s">
        <v>15</v>
      </c>
    </row>
    <row r="212" spans="1:30" x14ac:dyDescent="0.2">
      <c r="A212" s="38">
        <v>6</v>
      </c>
      <c r="B212" s="300"/>
      <c r="C212" s="300"/>
      <c r="D212" s="305"/>
      <c r="E212" s="305"/>
      <c r="F212" s="306"/>
      <c r="H212" s="38">
        <v>17</v>
      </c>
      <c r="I212" s="38"/>
      <c r="J212" s="38"/>
      <c r="K212" s="38"/>
      <c r="L212" s="300"/>
      <c r="M212" s="300"/>
      <c r="N212" s="305"/>
      <c r="O212" s="305"/>
      <c r="P212" s="306"/>
      <c r="R212" s="38">
        <v>28</v>
      </c>
      <c r="S212" s="300"/>
      <c r="T212" s="300"/>
      <c r="U212" s="305"/>
      <c r="V212" s="305"/>
      <c r="W212" s="306"/>
      <c r="Y212" s="38">
        <v>39</v>
      </c>
      <c r="Z212" s="300"/>
      <c r="AA212" s="300"/>
      <c r="AB212" s="305"/>
      <c r="AC212" s="305"/>
      <c r="AD212" s="306"/>
    </row>
    <row r="213" spans="1:30" x14ac:dyDescent="0.2">
      <c r="A213" s="38">
        <v>7</v>
      </c>
      <c r="B213" s="300"/>
      <c r="C213" s="300"/>
      <c r="D213" s="305"/>
      <c r="E213" s="305"/>
      <c r="F213" s="306"/>
      <c r="H213" s="38">
        <v>18</v>
      </c>
      <c r="I213" s="38"/>
      <c r="J213" s="38"/>
      <c r="K213" s="38"/>
      <c r="L213" s="300"/>
      <c r="M213" s="300"/>
      <c r="N213" s="305"/>
      <c r="O213" s="305"/>
      <c r="P213" s="306"/>
      <c r="R213" s="38">
        <v>29</v>
      </c>
      <c r="S213" s="300"/>
      <c r="T213" s="300"/>
      <c r="U213" s="305"/>
      <c r="V213" s="305"/>
      <c r="W213" s="306"/>
      <c r="Y213" s="38">
        <v>40</v>
      </c>
      <c r="Z213" s="300"/>
      <c r="AA213" s="300"/>
      <c r="AB213" s="305"/>
      <c r="AC213" s="305"/>
      <c r="AD213" s="306"/>
    </row>
    <row r="214" spans="1:30" x14ac:dyDescent="0.2">
      <c r="A214" s="38">
        <v>8</v>
      </c>
      <c r="B214" s="300"/>
      <c r="C214" s="300"/>
      <c r="D214" s="305"/>
      <c r="E214" s="305"/>
      <c r="F214" s="306"/>
      <c r="H214" s="38">
        <v>19</v>
      </c>
      <c r="I214" s="38"/>
      <c r="J214" s="38"/>
      <c r="K214" s="38"/>
      <c r="L214" s="300"/>
      <c r="M214" s="300"/>
      <c r="N214" s="305"/>
      <c r="O214" s="305"/>
      <c r="P214" s="306" t="s">
        <v>15</v>
      </c>
      <c r="R214" s="38">
        <v>30</v>
      </c>
      <c r="S214" s="300"/>
      <c r="T214" s="300"/>
      <c r="U214" s="305"/>
      <c r="V214" s="305"/>
      <c r="W214" s="306" t="s">
        <v>15</v>
      </c>
      <c r="Y214" s="38">
        <v>41</v>
      </c>
      <c r="Z214" s="300"/>
      <c r="AA214" s="300"/>
      <c r="AB214" s="305"/>
      <c r="AC214" s="305"/>
      <c r="AD214" s="306" t="s">
        <v>15</v>
      </c>
    </row>
    <row r="215" spans="1:30" x14ac:dyDescent="0.2">
      <c r="A215" s="38">
        <v>9</v>
      </c>
      <c r="B215" s="300"/>
      <c r="C215" s="300"/>
      <c r="D215" s="305"/>
      <c r="E215" s="305"/>
      <c r="F215" s="306"/>
      <c r="H215" s="38">
        <v>20</v>
      </c>
      <c r="I215" s="38"/>
      <c r="J215" s="38"/>
      <c r="K215" s="38"/>
      <c r="L215" s="300"/>
      <c r="M215" s="300"/>
      <c r="N215" s="305"/>
      <c r="O215" s="305"/>
      <c r="P215" s="306"/>
      <c r="R215" s="38">
        <v>31</v>
      </c>
      <c r="S215" s="300"/>
      <c r="T215" s="300"/>
      <c r="U215" s="305"/>
      <c r="V215" s="305"/>
      <c r="W215" s="306"/>
      <c r="Y215" s="38">
        <v>42</v>
      </c>
      <c r="Z215" s="300"/>
      <c r="AA215" s="300"/>
      <c r="AB215" s="305"/>
      <c r="AC215" s="305"/>
      <c r="AD215" s="306"/>
    </row>
    <row r="216" spans="1:30" x14ac:dyDescent="0.2">
      <c r="A216" s="38">
        <v>10</v>
      </c>
      <c r="B216" s="300"/>
      <c r="C216" s="300"/>
      <c r="D216" s="305"/>
      <c r="E216" s="305"/>
      <c r="F216" s="306"/>
      <c r="H216" s="38">
        <v>21</v>
      </c>
      <c r="I216" s="38"/>
      <c r="J216" s="38"/>
      <c r="K216" s="38"/>
      <c r="L216" s="300"/>
      <c r="M216" s="300"/>
      <c r="N216" s="305"/>
      <c r="O216" s="305"/>
      <c r="P216" s="306"/>
      <c r="R216" s="38">
        <v>32</v>
      </c>
      <c r="S216" s="300"/>
      <c r="T216" s="300"/>
      <c r="U216" s="305"/>
      <c r="V216" s="305"/>
      <c r="W216" s="306"/>
      <c r="Y216" s="38">
        <v>43</v>
      </c>
      <c r="Z216" s="300"/>
      <c r="AA216" s="300"/>
      <c r="AB216" s="305"/>
      <c r="AC216" s="305"/>
      <c r="AD216" s="306"/>
    </row>
    <row r="217" spans="1:30" ht="13.5" thickBot="1" x14ac:dyDescent="0.25">
      <c r="A217" s="39">
        <v>11</v>
      </c>
      <c r="B217" s="307"/>
      <c r="C217" s="307"/>
      <c r="D217" s="305"/>
      <c r="E217" s="305"/>
      <c r="F217" s="308"/>
      <c r="H217" s="38">
        <v>22</v>
      </c>
      <c r="I217" s="38"/>
      <c r="J217" s="38"/>
      <c r="K217" s="38"/>
      <c r="L217" s="300"/>
      <c r="M217" s="300"/>
      <c r="N217" s="307"/>
      <c r="O217" s="305"/>
      <c r="P217" s="306"/>
      <c r="R217" s="38">
        <v>33</v>
      </c>
      <c r="S217" s="307"/>
      <c r="T217" s="307"/>
      <c r="U217" s="307"/>
      <c r="V217" s="305"/>
      <c r="W217" s="308"/>
      <c r="Y217" s="40"/>
      <c r="Z217" s="42" t="s">
        <v>5</v>
      </c>
      <c r="AA217" s="43"/>
      <c r="AB217" s="43"/>
      <c r="AC217" s="43"/>
      <c r="AD217" s="44">
        <f>SUM(F207:F217)+SUM(P207:P217)+SUM(AD207:AD216)+SUM(W207:W217)</f>
        <v>0</v>
      </c>
    </row>
    <row r="218" spans="1:30" x14ac:dyDescent="0.2">
      <c r="L218" s="3"/>
    </row>
    <row r="219" spans="1:30" x14ac:dyDescent="0.2">
      <c r="L219" s="3"/>
    </row>
    <row r="220" spans="1:30" x14ac:dyDescent="0.2">
      <c r="L220" s="3"/>
    </row>
    <row r="221" spans="1:30" x14ac:dyDescent="0.2">
      <c r="L221" s="3"/>
    </row>
    <row r="222" spans="1:30" x14ac:dyDescent="0.2">
      <c r="L222" s="3"/>
    </row>
    <row r="223" spans="1:30" x14ac:dyDescent="0.2">
      <c r="L223" s="3"/>
    </row>
    <row r="224" spans="1:30" ht="13.5" thickBot="1" x14ac:dyDescent="0.25">
      <c r="L224" s="3"/>
    </row>
    <row r="225" spans="1:30" x14ac:dyDescent="0.2">
      <c r="A225" s="33">
        <v>9</v>
      </c>
      <c r="B225" s="34"/>
      <c r="C225" s="471" t="s">
        <v>44</v>
      </c>
      <c r="D225" s="471" t="s">
        <v>182</v>
      </c>
      <c r="E225" s="471" t="s">
        <v>41</v>
      </c>
      <c r="F225" s="471" t="s">
        <v>21</v>
      </c>
      <c r="H225" s="33"/>
      <c r="I225" s="34"/>
      <c r="J225" s="34"/>
      <c r="K225" s="34"/>
      <c r="L225" s="34"/>
      <c r="M225" s="471" t="s">
        <v>44</v>
      </c>
      <c r="N225" s="471" t="s">
        <v>182</v>
      </c>
      <c r="O225" s="471" t="s">
        <v>41</v>
      </c>
      <c r="P225" s="471" t="s">
        <v>21</v>
      </c>
      <c r="R225" s="33">
        <v>9</v>
      </c>
      <c r="S225" s="34"/>
      <c r="T225" s="471" t="s">
        <v>44</v>
      </c>
      <c r="U225" s="471" t="s">
        <v>182</v>
      </c>
      <c r="V225" s="471" t="s">
        <v>41</v>
      </c>
      <c r="W225" s="471" t="s">
        <v>21</v>
      </c>
      <c r="Y225" s="33"/>
      <c r="Z225" s="34"/>
      <c r="AA225" s="471" t="s">
        <v>44</v>
      </c>
      <c r="AB225" s="471" t="s">
        <v>182</v>
      </c>
      <c r="AC225" s="471" t="s">
        <v>41</v>
      </c>
      <c r="AD225" s="471" t="s">
        <v>21</v>
      </c>
    </row>
    <row r="226" spans="1:30" ht="25.5" x14ac:dyDescent="0.2">
      <c r="A226" s="35" t="s">
        <v>9</v>
      </c>
      <c r="B226" s="64" t="str">
        <f>+" אסמכתא " &amp; B11 &amp;"         חזרה לטבלה "</f>
        <v xml:space="preserve"> אסמכתא          חזרה לטבלה </v>
      </c>
      <c r="C226" s="472"/>
      <c r="D226" s="473" t="s">
        <v>93</v>
      </c>
      <c r="E226" s="472"/>
      <c r="F226" s="473"/>
      <c r="H226" s="35" t="s">
        <v>27</v>
      </c>
      <c r="I226" s="37"/>
      <c r="J226" s="37"/>
      <c r="K226" s="37"/>
      <c r="L226" s="64" t="str">
        <f>+" אסמכתא " &amp; B11 &amp;"         חזרה לטבלה "</f>
        <v xml:space="preserve"> אסמכתא          חזרה לטבלה </v>
      </c>
      <c r="M226" s="472"/>
      <c r="N226" s="473" t="s">
        <v>93</v>
      </c>
      <c r="O226" s="472"/>
      <c r="P226" s="473"/>
      <c r="R226" s="35" t="s">
        <v>9</v>
      </c>
      <c r="S226" s="64" t="str">
        <f>+" אסמכתא " &amp; B11 &amp;"         חזרה לטבלה "</f>
        <v xml:space="preserve"> אסמכתא          חזרה לטבלה </v>
      </c>
      <c r="T226" s="472"/>
      <c r="U226" s="473" t="s">
        <v>93</v>
      </c>
      <c r="V226" s="472"/>
      <c r="W226" s="473"/>
      <c r="Y226" s="35" t="s">
        <v>27</v>
      </c>
      <c r="Z226" s="64" t="str">
        <f>+" אסמכתא " &amp; B11 &amp;"         חזרה לטבלה "</f>
        <v xml:space="preserve"> אסמכתא          חזרה לטבלה </v>
      </c>
      <c r="AA226" s="472"/>
      <c r="AB226" s="473" t="s">
        <v>93</v>
      </c>
      <c r="AC226" s="472"/>
      <c r="AD226" s="473"/>
    </row>
    <row r="227" spans="1:30" x14ac:dyDescent="0.2">
      <c r="A227" s="38">
        <v>1</v>
      </c>
      <c r="B227" s="300"/>
      <c r="C227" s="300"/>
      <c r="D227" s="305"/>
      <c r="E227" s="305"/>
      <c r="F227" s="306"/>
      <c r="H227" s="38">
        <v>12</v>
      </c>
      <c r="I227" s="38"/>
      <c r="J227" s="38"/>
      <c r="K227" s="38"/>
      <c r="L227" s="300"/>
      <c r="M227" s="300"/>
      <c r="N227" s="305"/>
      <c r="O227" s="305"/>
      <c r="P227" s="306" t="s">
        <v>15</v>
      </c>
      <c r="R227" s="38">
        <v>23</v>
      </c>
      <c r="S227" s="300"/>
      <c r="T227" s="300"/>
      <c r="U227" s="305"/>
      <c r="V227" s="305"/>
      <c r="W227" s="306"/>
      <c r="Y227" s="38">
        <v>34</v>
      </c>
      <c r="Z227" s="300"/>
      <c r="AA227" s="300"/>
      <c r="AB227" s="305"/>
      <c r="AC227" s="305"/>
      <c r="AD227" s="306" t="s">
        <v>15</v>
      </c>
    </row>
    <row r="228" spans="1:30" x14ac:dyDescent="0.2">
      <c r="A228" s="38">
        <v>2</v>
      </c>
      <c r="B228" s="300"/>
      <c r="C228" s="300"/>
      <c r="D228" s="305"/>
      <c r="E228" s="305"/>
      <c r="F228" s="306"/>
      <c r="H228" s="38">
        <v>13</v>
      </c>
      <c r="I228" s="38"/>
      <c r="J228" s="38"/>
      <c r="K228" s="38"/>
      <c r="L228" s="300"/>
      <c r="M228" s="300"/>
      <c r="N228" s="305"/>
      <c r="O228" s="305"/>
      <c r="P228" s="306"/>
      <c r="R228" s="38">
        <v>24</v>
      </c>
      <c r="S228" s="300"/>
      <c r="T228" s="300"/>
      <c r="U228" s="305"/>
      <c r="V228" s="305"/>
      <c r="W228" s="306"/>
      <c r="Y228" s="38">
        <v>35</v>
      </c>
      <c r="Z228" s="300"/>
      <c r="AA228" s="300"/>
      <c r="AB228" s="305"/>
      <c r="AC228" s="305"/>
      <c r="AD228" s="306"/>
    </row>
    <row r="229" spans="1:30" x14ac:dyDescent="0.2">
      <c r="A229" s="38">
        <v>3</v>
      </c>
      <c r="B229" s="300"/>
      <c r="C229" s="300"/>
      <c r="D229" s="305"/>
      <c r="E229" s="305"/>
      <c r="F229" s="306"/>
      <c r="H229" s="38">
        <v>14</v>
      </c>
      <c r="I229" s="38"/>
      <c r="J229" s="38"/>
      <c r="K229" s="38"/>
      <c r="L229" s="300"/>
      <c r="M229" s="300"/>
      <c r="N229" s="305"/>
      <c r="O229" s="305"/>
      <c r="P229" s="306"/>
      <c r="R229" s="38">
        <v>25</v>
      </c>
      <c r="S229" s="300"/>
      <c r="T229" s="300"/>
      <c r="U229" s="305"/>
      <c r="V229" s="305"/>
      <c r="W229" s="306" t="s">
        <v>15</v>
      </c>
      <c r="Y229" s="38">
        <v>36</v>
      </c>
      <c r="Z229" s="300"/>
      <c r="AA229" s="300"/>
      <c r="AB229" s="305"/>
      <c r="AC229" s="305"/>
      <c r="AD229" s="306"/>
    </row>
    <row r="230" spans="1:30" x14ac:dyDescent="0.2">
      <c r="A230" s="38">
        <v>4</v>
      </c>
      <c r="B230" s="300"/>
      <c r="C230" s="300"/>
      <c r="D230" s="305"/>
      <c r="E230" s="305"/>
      <c r="F230" s="306"/>
      <c r="H230" s="38">
        <v>15</v>
      </c>
      <c r="I230" s="38"/>
      <c r="J230" s="38"/>
      <c r="K230" s="38"/>
      <c r="L230" s="300"/>
      <c r="M230" s="300"/>
      <c r="N230" s="305"/>
      <c r="O230" s="305"/>
      <c r="P230" s="306"/>
      <c r="R230" s="38">
        <v>26</v>
      </c>
      <c r="S230" s="300"/>
      <c r="T230" s="300"/>
      <c r="U230" s="305"/>
      <c r="V230" s="305"/>
      <c r="W230" s="306"/>
      <c r="Y230" s="38">
        <v>37</v>
      </c>
      <c r="Z230" s="300"/>
      <c r="AA230" s="300"/>
      <c r="AB230" s="305"/>
      <c r="AC230" s="305"/>
      <c r="AD230" s="306"/>
    </row>
    <row r="231" spans="1:30" x14ac:dyDescent="0.2">
      <c r="A231" s="38">
        <v>5</v>
      </c>
      <c r="B231" s="300"/>
      <c r="C231" s="300"/>
      <c r="D231" s="305"/>
      <c r="E231" s="305"/>
      <c r="F231" s="306"/>
      <c r="H231" s="38">
        <v>16</v>
      </c>
      <c r="I231" s="38"/>
      <c r="J231" s="38"/>
      <c r="K231" s="38"/>
      <c r="L231" s="300"/>
      <c r="M231" s="300"/>
      <c r="N231" s="305"/>
      <c r="O231" s="305"/>
      <c r="P231" s="306" t="s">
        <v>15</v>
      </c>
      <c r="R231" s="38">
        <v>27</v>
      </c>
      <c r="S231" s="300"/>
      <c r="T231" s="300"/>
      <c r="U231" s="305"/>
      <c r="V231" s="305"/>
      <c r="W231" s="306" t="s">
        <v>15</v>
      </c>
      <c r="Y231" s="38">
        <v>38</v>
      </c>
      <c r="Z231" s="300"/>
      <c r="AA231" s="300"/>
      <c r="AB231" s="305"/>
      <c r="AC231" s="305"/>
      <c r="AD231" s="306" t="s">
        <v>15</v>
      </c>
    </row>
    <row r="232" spans="1:30" x14ac:dyDescent="0.2">
      <c r="A232" s="38">
        <v>6</v>
      </c>
      <c r="B232" s="300"/>
      <c r="C232" s="300"/>
      <c r="D232" s="305"/>
      <c r="E232" s="305"/>
      <c r="F232" s="306"/>
      <c r="H232" s="38">
        <v>17</v>
      </c>
      <c r="I232" s="38"/>
      <c r="J232" s="38"/>
      <c r="K232" s="38"/>
      <c r="L232" s="300"/>
      <c r="M232" s="300"/>
      <c r="N232" s="305"/>
      <c r="O232" s="305"/>
      <c r="P232" s="306"/>
      <c r="R232" s="38">
        <v>28</v>
      </c>
      <c r="S232" s="300"/>
      <c r="T232" s="300"/>
      <c r="U232" s="305"/>
      <c r="V232" s="305"/>
      <c r="W232" s="306"/>
      <c r="Y232" s="38">
        <v>39</v>
      </c>
      <c r="Z232" s="300"/>
      <c r="AA232" s="300"/>
      <c r="AB232" s="305"/>
      <c r="AC232" s="305"/>
      <c r="AD232" s="306"/>
    </row>
    <row r="233" spans="1:30" x14ac:dyDescent="0.2">
      <c r="A233" s="38">
        <v>7</v>
      </c>
      <c r="B233" s="300"/>
      <c r="C233" s="300"/>
      <c r="D233" s="305"/>
      <c r="E233" s="305"/>
      <c r="F233" s="306"/>
      <c r="H233" s="38">
        <v>18</v>
      </c>
      <c r="I233" s="38"/>
      <c r="J233" s="38"/>
      <c r="K233" s="38"/>
      <c r="L233" s="300"/>
      <c r="M233" s="300"/>
      <c r="N233" s="305"/>
      <c r="O233" s="305"/>
      <c r="P233" s="306"/>
      <c r="R233" s="38">
        <v>29</v>
      </c>
      <c r="S233" s="300"/>
      <c r="T233" s="300"/>
      <c r="U233" s="305"/>
      <c r="V233" s="305"/>
      <c r="W233" s="306"/>
      <c r="Y233" s="38">
        <v>40</v>
      </c>
      <c r="Z233" s="300"/>
      <c r="AA233" s="300"/>
      <c r="AB233" s="305"/>
      <c r="AC233" s="305"/>
      <c r="AD233" s="306"/>
    </row>
    <row r="234" spans="1:30" x14ac:dyDescent="0.2">
      <c r="A234" s="38">
        <v>8</v>
      </c>
      <c r="B234" s="300"/>
      <c r="C234" s="300"/>
      <c r="D234" s="305"/>
      <c r="E234" s="305"/>
      <c r="F234" s="306"/>
      <c r="H234" s="38">
        <v>19</v>
      </c>
      <c r="I234" s="38"/>
      <c r="J234" s="38"/>
      <c r="K234" s="38"/>
      <c r="L234" s="300"/>
      <c r="M234" s="300"/>
      <c r="N234" s="305"/>
      <c r="O234" s="305"/>
      <c r="P234" s="306" t="s">
        <v>15</v>
      </c>
      <c r="R234" s="38">
        <v>30</v>
      </c>
      <c r="S234" s="300"/>
      <c r="T234" s="300"/>
      <c r="U234" s="305"/>
      <c r="V234" s="305"/>
      <c r="W234" s="306" t="s">
        <v>15</v>
      </c>
      <c r="Y234" s="38">
        <v>41</v>
      </c>
      <c r="Z234" s="300"/>
      <c r="AA234" s="300"/>
      <c r="AB234" s="305"/>
      <c r="AC234" s="305"/>
      <c r="AD234" s="306" t="s">
        <v>15</v>
      </c>
    </row>
    <row r="235" spans="1:30" x14ac:dyDescent="0.2">
      <c r="A235" s="38">
        <v>9</v>
      </c>
      <c r="B235" s="300"/>
      <c r="C235" s="300"/>
      <c r="D235" s="305"/>
      <c r="E235" s="305"/>
      <c r="F235" s="306"/>
      <c r="H235" s="38">
        <v>20</v>
      </c>
      <c r="I235" s="38"/>
      <c r="J235" s="38"/>
      <c r="K235" s="38"/>
      <c r="L235" s="300"/>
      <c r="M235" s="300"/>
      <c r="N235" s="305"/>
      <c r="O235" s="305"/>
      <c r="P235" s="306"/>
      <c r="R235" s="38">
        <v>31</v>
      </c>
      <c r="S235" s="300"/>
      <c r="T235" s="300"/>
      <c r="U235" s="305"/>
      <c r="V235" s="305"/>
      <c r="W235" s="306"/>
      <c r="Y235" s="38">
        <v>42</v>
      </c>
      <c r="Z235" s="300"/>
      <c r="AA235" s="300"/>
      <c r="AB235" s="305"/>
      <c r="AC235" s="305"/>
      <c r="AD235" s="306"/>
    </row>
    <row r="236" spans="1:30" x14ac:dyDescent="0.2">
      <c r="A236" s="38">
        <v>10</v>
      </c>
      <c r="B236" s="300"/>
      <c r="C236" s="300"/>
      <c r="D236" s="305"/>
      <c r="E236" s="305"/>
      <c r="F236" s="306"/>
      <c r="H236" s="38">
        <v>21</v>
      </c>
      <c r="I236" s="38"/>
      <c r="J236" s="38"/>
      <c r="K236" s="38"/>
      <c r="L236" s="300"/>
      <c r="M236" s="300"/>
      <c r="N236" s="305"/>
      <c r="O236" s="305"/>
      <c r="P236" s="306"/>
      <c r="R236" s="38">
        <v>32</v>
      </c>
      <c r="S236" s="300"/>
      <c r="T236" s="300"/>
      <c r="U236" s="305"/>
      <c r="V236" s="305"/>
      <c r="W236" s="306"/>
      <c r="Y236" s="38">
        <v>43</v>
      </c>
      <c r="Z236" s="300"/>
      <c r="AA236" s="300"/>
      <c r="AB236" s="305"/>
      <c r="AC236" s="305"/>
      <c r="AD236" s="306"/>
    </row>
    <row r="237" spans="1:30" ht="13.5" thickBot="1" x14ac:dyDescent="0.25">
      <c r="A237" s="39">
        <v>11</v>
      </c>
      <c r="B237" s="307"/>
      <c r="C237" s="307"/>
      <c r="D237" s="305"/>
      <c r="E237" s="305"/>
      <c r="F237" s="308"/>
      <c r="H237" s="38">
        <v>22</v>
      </c>
      <c r="I237" s="38"/>
      <c r="J237" s="38"/>
      <c r="K237" s="38"/>
      <c r="L237" s="300"/>
      <c r="M237" s="300"/>
      <c r="N237" s="307"/>
      <c r="O237" s="305"/>
      <c r="P237" s="306"/>
      <c r="R237" s="38">
        <v>33</v>
      </c>
      <c r="S237" s="307"/>
      <c r="T237" s="307"/>
      <c r="U237" s="307"/>
      <c r="V237" s="305"/>
      <c r="W237" s="308"/>
      <c r="Y237" s="40"/>
      <c r="Z237" s="42" t="s">
        <v>5</v>
      </c>
      <c r="AA237" s="43"/>
      <c r="AB237" s="43"/>
      <c r="AC237" s="43"/>
      <c r="AD237" s="44">
        <f>SUM(F227:F237)+SUM(P227:P237)+SUM(AD227:AD236)+SUM(W227:W237)</f>
        <v>0</v>
      </c>
    </row>
    <row r="238" spans="1:30" x14ac:dyDescent="0.2">
      <c r="L238" s="3"/>
    </row>
    <row r="239" spans="1:30" x14ac:dyDescent="0.2">
      <c r="L239" s="3"/>
    </row>
    <row r="240" spans="1:30" x14ac:dyDescent="0.2">
      <c r="L240" s="3"/>
    </row>
    <row r="241" spans="1:30" x14ac:dyDescent="0.2">
      <c r="L241" s="3"/>
    </row>
    <row r="242" spans="1:30" x14ac:dyDescent="0.2">
      <c r="L242" s="3"/>
    </row>
    <row r="243" spans="1:30" x14ac:dyDescent="0.2">
      <c r="L243" s="3"/>
    </row>
    <row r="244" spans="1:30" ht="13.5" thickBot="1" x14ac:dyDescent="0.25">
      <c r="L244" s="3"/>
    </row>
    <row r="245" spans="1:30" x14ac:dyDescent="0.2">
      <c r="A245" s="33">
        <v>10</v>
      </c>
      <c r="B245" s="34"/>
      <c r="C245" s="471" t="s">
        <v>44</v>
      </c>
      <c r="D245" s="471" t="s">
        <v>182</v>
      </c>
      <c r="E245" s="471" t="s">
        <v>41</v>
      </c>
      <c r="F245" s="471" t="s">
        <v>21</v>
      </c>
      <c r="H245" s="33"/>
      <c r="I245" s="34"/>
      <c r="J245" s="34"/>
      <c r="K245" s="34"/>
      <c r="L245" s="34"/>
      <c r="M245" s="471" t="s">
        <v>44</v>
      </c>
      <c r="N245" s="471" t="s">
        <v>182</v>
      </c>
      <c r="O245" s="471" t="s">
        <v>41</v>
      </c>
      <c r="P245" s="471" t="s">
        <v>21</v>
      </c>
      <c r="R245" s="33">
        <v>10</v>
      </c>
      <c r="S245" s="34"/>
      <c r="T245" s="471" t="s">
        <v>44</v>
      </c>
      <c r="U245" s="471" t="s">
        <v>182</v>
      </c>
      <c r="V245" s="471" t="s">
        <v>41</v>
      </c>
      <c r="W245" s="471" t="s">
        <v>21</v>
      </c>
      <c r="Y245" s="33"/>
      <c r="Z245" s="34"/>
      <c r="AA245" s="471" t="s">
        <v>44</v>
      </c>
      <c r="AB245" s="471" t="s">
        <v>182</v>
      </c>
      <c r="AC245" s="471" t="s">
        <v>41</v>
      </c>
      <c r="AD245" s="471" t="s">
        <v>21</v>
      </c>
    </row>
    <row r="246" spans="1:30" ht="25.5" x14ac:dyDescent="0.2">
      <c r="A246" s="35" t="s">
        <v>9</v>
      </c>
      <c r="B246" s="64" t="str">
        <f>+" אסמכתא " &amp; $B12 &amp;"         חזרה לטבלה "</f>
        <v xml:space="preserve"> אסמכתא          חזרה לטבלה </v>
      </c>
      <c r="C246" s="472"/>
      <c r="D246" s="473" t="s">
        <v>93</v>
      </c>
      <c r="E246" s="472"/>
      <c r="F246" s="473"/>
      <c r="H246" s="35" t="s">
        <v>27</v>
      </c>
      <c r="I246" s="37"/>
      <c r="J246" s="37"/>
      <c r="K246" s="37"/>
      <c r="L246" s="64" t="str">
        <f>+" אסמכתא " &amp; B12 &amp;"         חזרה לטבלה "</f>
        <v xml:space="preserve"> אסמכתא          חזרה לטבלה </v>
      </c>
      <c r="M246" s="472"/>
      <c r="N246" s="473" t="s">
        <v>93</v>
      </c>
      <c r="O246" s="472"/>
      <c r="P246" s="473"/>
      <c r="R246" s="35" t="s">
        <v>9</v>
      </c>
      <c r="S246" s="64" t="str">
        <f>+" אסמכתא " &amp; $B12 &amp;"         חזרה לטבלה "</f>
        <v xml:space="preserve"> אסמכתא          חזרה לטבלה </v>
      </c>
      <c r="T246" s="472"/>
      <c r="U246" s="473" t="s">
        <v>93</v>
      </c>
      <c r="V246" s="472"/>
      <c r="W246" s="473"/>
      <c r="Y246" s="35" t="s">
        <v>27</v>
      </c>
      <c r="Z246" s="64" t="str">
        <f>+" אסמכתא " &amp; B12 &amp;"         חזרה לטבלה "</f>
        <v xml:space="preserve"> אסמכתא          חזרה לטבלה </v>
      </c>
      <c r="AA246" s="472"/>
      <c r="AB246" s="473" t="s">
        <v>93</v>
      </c>
      <c r="AC246" s="472"/>
      <c r="AD246" s="473"/>
    </row>
    <row r="247" spans="1:30" x14ac:dyDescent="0.2">
      <c r="A247" s="38">
        <v>1</v>
      </c>
      <c r="B247" s="300"/>
      <c r="C247" s="300"/>
      <c r="D247" s="305"/>
      <c r="E247" s="305"/>
      <c r="F247" s="306"/>
      <c r="H247" s="38">
        <v>12</v>
      </c>
      <c r="I247" s="38"/>
      <c r="J247" s="38"/>
      <c r="K247" s="38"/>
      <c r="L247" s="300"/>
      <c r="M247" s="300"/>
      <c r="N247" s="305"/>
      <c r="O247" s="305"/>
      <c r="P247" s="306" t="s">
        <v>15</v>
      </c>
      <c r="R247" s="38">
        <v>23</v>
      </c>
      <c r="S247" s="300"/>
      <c r="T247" s="300"/>
      <c r="U247" s="305"/>
      <c r="V247" s="305"/>
      <c r="W247" s="306"/>
      <c r="Y247" s="38">
        <v>34</v>
      </c>
      <c r="Z247" s="300"/>
      <c r="AA247" s="300"/>
      <c r="AB247" s="305"/>
      <c r="AC247" s="305"/>
      <c r="AD247" s="306" t="s">
        <v>15</v>
      </c>
    </row>
    <row r="248" spans="1:30" x14ac:dyDescent="0.2">
      <c r="A248" s="38">
        <v>2</v>
      </c>
      <c r="B248" s="300"/>
      <c r="C248" s="300"/>
      <c r="D248" s="305"/>
      <c r="E248" s="305"/>
      <c r="F248" s="306"/>
      <c r="H248" s="38">
        <v>13</v>
      </c>
      <c r="I248" s="38"/>
      <c r="J248" s="38"/>
      <c r="K248" s="38"/>
      <c r="L248" s="300"/>
      <c r="M248" s="300"/>
      <c r="N248" s="305"/>
      <c r="O248" s="305"/>
      <c r="P248" s="306"/>
      <c r="R248" s="38">
        <v>24</v>
      </c>
      <c r="S248" s="300"/>
      <c r="T248" s="300"/>
      <c r="U248" s="305"/>
      <c r="V248" s="305"/>
      <c r="W248" s="306"/>
      <c r="Y248" s="38">
        <v>35</v>
      </c>
      <c r="Z248" s="300"/>
      <c r="AA248" s="300"/>
      <c r="AB248" s="305"/>
      <c r="AC248" s="305"/>
      <c r="AD248" s="306"/>
    </row>
    <row r="249" spans="1:30" x14ac:dyDescent="0.2">
      <c r="A249" s="38">
        <v>3</v>
      </c>
      <c r="B249" s="300"/>
      <c r="C249" s="300"/>
      <c r="D249" s="305"/>
      <c r="E249" s="305"/>
      <c r="F249" s="306"/>
      <c r="H249" s="38">
        <v>14</v>
      </c>
      <c r="I249" s="38"/>
      <c r="J249" s="38"/>
      <c r="K249" s="38"/>
      <c r="L249" s="300"/>
      <c r="M249" s="300"/>
      <c r="N249" s="305"/>
      <c r="O249" s="305"/>
      <c r="P249" s="306"/>
      <c r="R249" s="38">
        <v>25</v>
      </c>
      <c r="S249" s="300"/>
      <c r="T249" s="300"/>
      <c r="U249" s="305"/>
      <c r="V249" s="305"/>
      <c r="W249" s="306" t="s">
        <v>15</v>
      </c>
      <c r="Y249" s="38">
        <v>36</v>
      </c>
      <c r="Z249" s="300"/>
      <c r="AA249" s="300"/>
      <c r="AB249" s="305"/>
      <c r="AC249" s="305"/>
      <c r="AD249" s="306"/>
    </row>
    <row r="250" spans="1:30" x14ac:dyDescent="0.2">
      <c r="A250" s="38">
        <v>4</v>
      </c>
      <c r="B250" s="300"/>
      <c r="C250" s="300"/>
      <c r="D250" s="305"/>
      <c r="E250" s="305"/>
      <c r="F250" s="306"/>
      <c r="H250" s="38">
        <v>15</v>
      </c>
      <c r="I250" s="38"/>
      <c r="J250" s="38"/>
      <c r="K250" s="38"/>
      <c r="L250" s="300"/>
      <c r="M250" s="300"/>
      <c r="N250" s="305"/>
      <c r="O250" s="305"/>
      <c r="P250" s="306"/>
      <c r="R250" s="38">
        <v>26</v>
      </c>
      <c r="S250" s="300"/>
      <c r="T250" s="300"/>
      <c r="U250" s="305"/>
      <c r="V250" s="305"/>
      <c r="W250" s="306"/>
      <c r="Y250" s="38">
        <v>37</v>
      </c>
      <c r="Z250" s="300"/>
      <c r="AA250" s="300"/>
      <c r="AB250" s="305"/>
      <c r="AC250" s="305"/>
      <c r="AD250" s="306"/>
    </row>
    <row r="251" spans="1:30" x14ac:dyDescent="0.2">
      <c r="A251" s="38">
        <v>5</v>
      </c>
      <c r="B251" s="300"/>
      <c r="C251" s="300"/>
      <c r="D251" s="305"/>
      <c r="E251" s="305"/>
      <c r="F251" s="306"/>
      <c r="H251" s="38">
        <v>16</v>
      </c>
      <c r="I251" s="38"/>
      <c r="J251" s="38"/>
      <c r="K251" s="38"/>
      <c r="L251" s="300"/>
      <c r="M251" s="300"/>
      <c r="N251" s="305"/>
      <c r="O251" s="305"/>
      <c r="P251" s="306" t="s">
        <v>15</v>
      </c>
      <c r="R251" s="38">
        <v>27</v>
      </c>
      <c r="S251" s="300"/>
      <c r="T251" s="300"/>
      <c r="U251" s="305"/>
      <c r="V251" s="305"/>
      <c r="W251" s="306" t="s">
        <v>15</v>
      </c>
      <c r="Y251" s="38">
        <v>38</v>
      </c>
      <c r="Z251" s="300"/>
      <c r="AA251" s="300"/>
      <c r="AB251" s="305"/>
      <c r="AC251" s="305"/>
      <c r="AD251" s="306" t="s">
        <v>15</v>
      </c>
    </row>
    <row r="252" spans="1:30" x14ac:dyDescent="0.2">
      <c r="A252" s="38">
        <v>6</v>
      </c>
      <c r="B252" s="300"/>
      <c r="C252" s="300"/>
      <c r="D252" s="305"/>
      <c r="E252" s="305"/>
      <c r="F252" s="306"/>
      <c r="H252" s="38">
        <v>17</v>
      </c>
      <c r="I252" s="38"/>
      <c r="J252" s="38"/>
      <c r="K252" s="38"/>
      <c r="L252" s="300"/>
      <c r="M252" s="300"/>
      <c r="N252" s="305"/>
      <c r="O252" s="305"/>
      <c r="P252" s="306"/>
      <c r="R252" s="38">
        <v>28</v>
      </c>
      <c r="S252" s="300"/>
      <c r="T252" s="300"/>
      <c r="U252" s="305"/>
      <c r="V252" s="305"/>
      <c r="W252" s="306"/>
      <c r="Y252" s="38">
        <v>39</v>
      </c>
      <c r="Z252" s="300"/>
      <c r="AA252" s="300"/>
      <c r="AB252" s="305"/>
      <c r="AC252" s="305"/>
      <c r="AD252" s="306"/>
    </row>
    <row r="253" spans="1:30" x14ac:dyDescent="0.2">
      <c r="A253" s="38">
        <v>7</v>
      </c>
      <c r="B253" s="300"/>
      <c r="C253" s="300"/>
      <c r="D253" s="305"/>
      <c r="E253" s="305"/>
      <c r="F253" s="306"/>
      <c r="H253" s="38">
        <v>18</v>
      </c>
      <c r="I253" s="38"/>
      <c r="J253" s="38"/>
      <c r="K253" s="38"/>
      <c r="L253" s="300"/>
      <c r="M253" s="300"/>
      <c r="N253" s="305"/>
      <c r="O253" s="305"/>
      <c r="P253" s="306"/>
      <c r="R253" s="38">
        <v>29</v>
      </c>
      <c r="S253" s="300"/>
      <c r="T253" s="300"/>
      <c r="U253" s="305"/>
      <c r="V253" s="305"/>
      <c r="W253" s="306"/>
      <c r="Y253" s="38">
        <v>40</v>
      </c>
      <c r="Z253" s="300"/>
      <c r="AA253" s="300"/>
      <c r="AB253" s="305"/>
      <c r="AC253" s="305"/>
      <c r="AD253" s="306"/>
    </row>
    <row r="254" spans="1:30" x14ac:dyDescent="0.2">
      <c r="A254" s="38">
        <v>8</v>
      </c>
      <c r="B254" s="300"/>
      <c r="C254" s="300"/>
      <c r="D254" s="305"/>
      <c r="E254" s="305"/>
      <c r="F254" s="306"/>
      <c r="H254" s="38">
        <v>19</v>
      </c>
      <c r="I254" s="38"/>
      <c r="J254" s="38"/>
      <c r="K254" s="38"/>
      <c r="L254" s="300"/>
      <c r="M254" s="300"/>
      <c r="N254" s="305"/>
      <c r="O254" s="305"/>
      <c r="P254" s="306" t="s">
        <v>15</v>
      </c>
      <c r="R254" s="38">
        <v>30</v>
      </c>
      <c r="S254" s="300"/>
      <c r="T254" s="300"/>
      <c r="U254" s="305"/>
      <c r="V254" s="305"/>
      <c r="W254" s="306" t="s">
        <v>15</v>
      </c>
      <c r="Y254" s="38">
        <v>41</v>
      </c>
      <c r="Z254" s="300"/>
      <c r="AA254" s="300"/>
      <c r="AB254" s="305"/>
      <c r="AC254" s="305"/>
      <c r="AD254" s="306" t="s">
        <v>15</v>
      </c>
    </row>
    <row r="255" spans="1:30" x14ac:dyDescent="0.2">
      <c r="A255" s="38">
        <v>9</v>
      </c>
      <c r="B255" s="300"/>
      <c r="C255" s="300"/>
      <c r="D255" s="305"/>
      <c r="E255" s="305"/>
      <c r="F255" s="306"/>
      <c r="H255" s="38">
        <v>20</v>
      </c>
      <c r="I255" s="38"/>
      <c r="J255" s="38"/>
      <c r="K255" s="38"/>
      <c r="L255" s="300"/>
      <c r="M255" s="300"/>
      <c r="N255" s="305"/>
      <c r="O255" s="305"/>
      <c r="P255" s="306"/>
      <c r="R255" s="38">
        <v>31</v>
      </c>
      <c r="S255" s="300"/>
      <c r="T255" s="300"/>
      <c r="U255" s="305"/>
      <c r="V255" s="305"/>
      <c r="W255" s="306"/>
      <c r="Y255" s="38">
        <v>42</v>
      </c>
      <c r="Z255" s="300"/>
      <c r="AA255" s="300"/>
      <c r="AB255" s="305"/>
      <c r="AC255" s="305"/>
      <c r="AD255" s="306"/>
    </row>
    <row r="256" spans="1:30" x14ac:dyDescent="0.2">
      <c r="A256" s="38">
        <v>10</v>
      </c>
      <c r="B256" s="300"/>
      <c r="C256" s="300"/>
      <c r="D256" s="305"/>
      <c r="E256" s="305"/>
      <c r="F256" s="306"/>
      <c r="H256" s="38">
        <v>21</v>
      </c>
      <c r="I256" s="38"/>
      <c r="J256" s="38"/>
      <c r="K256" s="38"/>
      <c r="L256" s="300"/>
      <c r="M256" s="300"/>
      <c r="N256" s="305"/>
      <c r="O256" s="305"/>
      <c r="P256" s="306"/>
      <c r="R256" s="38">
        <v>32</v>
      </c>
      <c r="S256" s="300"/>
      <c r="T256" s="300"/>
      <c r="U256" s="305"/>
      <c r="V256" s="305"/>
      <c r="W256" s="306"/>
      <c r="Y256" s="38">
        <v>43</v>
      </c>
      <c r="Z256" s="300"/>
      <c r="AA256" s="300"/>
      <c r="AB256" s="305"/>
      <c r="AC256" s="305"/>
      <c r="AD256" s="306"/>
    </row>
    <row r="257" spans="1:30" ht="13.5" thickBot="1" x14ac:dyDescent="0.25">
      <c r="A257" s="39">
        <v>11</v>
      </c>
      <c r="B257" s="307"/>
      <c r="C257" s="307"/>
      <c r="D257" s="305"/>
      <c r="E257" s="305"/>
      <c r="F257" s="308"/>
      <c r="H257" s="38">
        <v>22</v>
      </c>
      <c r="I257" s="38"/>
      <c r="J257" s="38"/>
      <c r="K257" s="38"/>
      <c r="L257" s="300"/>
      <c r="M257" s="300"/>
      <c r="N257" s="307"/>
      <c r="O257" s="305"/>
      <c r="P257" s="306"/>
      <c r="R257" s="38">
        <v>33</v>
      </c>
      <c r="S257" s="307"/>
      <c r="T257" s="307"/>
      <c r="U257" s="307"/>
      <c r="V257" s="305"/>
      <c r="W257" s="308"/>
      <c r="Y257" s="40"/>
      <c r="Z257" s="42" t="s">
        <v>5</v>
      </c>
      <c r="AA257" s="43"/>
      <c r="AB257" s="43"/>
      <c r="AC257" s="43"/>
      <c r="AD257" s="44">
        <f>SUM(F247:F257)+SUM(P247:P257)+SUM(AD247:AD256)+SUM(W247:W257)</f>
        <v>0</v>
      </c>
    </row>
    <row r="258" spans="1:30" x14ac:dyDescent="0.2">
      <c r="L258" s="3"/>
    </row>
    <row r="259" spans="1:30" x14ac:dyDescent="0.2">
      <c r="L259" s="3"/>
    </row>
    <row r="260" spans="1:30" x14ac:dyDescent="0.2">
      <c r="L260" s="3"/>
    </row>
    <row r="261" spans="1:30" x14ac:dyDescent="0.2">
      <c r="L261" s="3"/>
    </row>
    <row r="262" spans="1:30" x14ac:dyDescent="0.2">
      <c r="L262" s="3"/>
    </row>
    <row r="263" spans="1:30" x14ac:dyDescent="0.2">
      <c r="L263" s="3"/>
    </row>
    <row r="264" spans="1:30" ht="13.5" thickBot="1" x14ac:dyDescent="0.25">
      <c r="L264" s="3"/>
    </row>
    <row r="265" spans="1:30" x14ac:dyDescent="0.2">
      <c r="A265" s="33">
        <v>11</v>
      </c>
      <c r="B265" s="34"/>
      <c r="C265" s="471" t="s">
        <v>44</v>
      </c>
      <c r="D265" s="471" t="s">
        <v>182</v>
      </c>
      <c r="E265" s="471" t="s">
        <v>41</v>
      </c>
      <c r="F265" s="471" t="s">
        <v>21</v>
      </c>
      <c r="H265" s="33"/>
      <c r="I265" s="34"/>
      <c r="J265" s="34"/>
      <c r="K265" s="34"/>
      <c r="L265" s="34"/>
      <c r="M265" s="471" t="s">
        <v>44</v>
      </c>
      <c r="N265" s="471" t="s">
        <v>182</v>
      </c>
      <c r="O265" s="471" t="s">
        <v>41</v>
      </c>
      <c r="P265" s="471" t="s">
        <v>21</v>
      </c>
      <c r="R265" s="33">
        <v>11</v>
      </c>
      <c r="S265" s="34"/>
      <c r="T265" s="471" t="s">
        <v>44</v>
      </c>
      <c r="U265" s="471" t="s">
        <v>182</v>
      </c>
      <c r="V265" s="471" t="s">
        <v>41</v>
      </c>
      <c r="W265" s="471" t="s">
        <v>21</v>
      </c>
      <c r="Y265" s="33"/>
      <c r="Z265" s="34"/>
      <c r="AA265" s="471" t="s">
        <v>44</v>
      </c>
      <c r="AB265" s="471" t="s">
        <v>182</v>
      </c>
      <c r="AC265" s="471" t="s">
        <v>41</v>
      </c>
      <c r="AD265" s="471" t="s">
        <v>21</v>
      </c>
    </row>
    <row r="266" spans="1:30" ht="25.5" x14ac:dyDescent="0.2">
      <c r="A266" s="35" t="s">
        <v>9</v>
      </c>
      <c r="B266" s="64" t="str">
        <f>+" אסמכתא " &amp; B13 &amp;"         חזרה לטבלה "</f>
        <v xml:space="preserve"> אסמכתא          חזרה לטבלה </v>
      </c>
      <c r="C266" s="472"/>
      <c r="D266" s="473" t="s">
        <v>93</v>
      </c>
      <c r="E266" s="472"/>
      <c r="F266" s="473"/>
      <c r="H266" s="35" t="s">
        <v>27</v>
      </c>
      <c r="I266" s="37"/>
      <c r="J266" s="37"/>
      <c r="K266" s="37"/>
      <c r="L266" s="64" t="str">
        <f>+" אסמכתא " &amp; B13 &amp;"         חזרה לטבלה "</f>
        <v xml:space="preserve"> אסמכתא          חזרה לטבלה </v>
      </c>
      <c r="M266" s="472"/>
      <c r="N266" s="473" t="s">
        <v>93</v>
      </c>
      <c r="O266" s="472"/>
      <c r="P266" s="473"/>
      <c r="R266" s="35" t="s">
        <v>9</v>
      </c>
      <c r="S266" s="64" t="str">
        <f>+" אסמכתא " &amp; B13 &amp;"         חזרה לטבלה "</f>
        <v xml:space="preserve"> אסמכתא          חזרה לטבלה </v>
      </c>
      <c r="T266" s="472"/>
      <c r="U266" s="473" t="s">
        <v>93</v>
      </c>
      <c r="V266" s="472"/>
      <c r="W266" s="473"/>
      <c r="Y266" s="35" t="s">
        <v>27</v>
      </c>
      <c r="Z266" s="64" t="str">
        <f>+" אסמכתא " &amp; B13 &amp;"         חזרה לטבלה "</f>
        <v xml:space="preserve"> אסמכתא          חזרה לטבלה </v>
      </c>
      <c r="AA266" s="472"/>
      <c r="AB266" s="473" t="s">
        <v>93</v>
      </c>
      <c r="AC266" s="472"/>
      <c r="AD266" s="473"/>
    </row>
    <row r="267" spans="1:30" x14ac:dyDescent="0.2">
      <c r="A267" s="38">
        <v>1</v>
      </c>
      <c r="B267" s="300"/>
      <c r="C267" s="300"/>
      <c r="D267" s="305"/>
      <c r="E267" s="305"/>
      <c r="F267" s="306" t="s">
        <v>15</v>
      </c>
      <c r="H267" s="38">
        <v>12</v>
      </c>
      <c r="I267" s="38"/>
      <c r="J267" s="38"/>
      <c r="K267" s="38"/>
      <c r="L267" s="300"/>
      <c r="M267" s="300"/>
      <c r="N267" s="305"/>
      <c r="O267" s="305"/>
      <c r="P267" s="306" t="s">
        <v>15</v>
      </c>
      <c r="R267" s="38">
        <v>23</v>
      </c>
      <c r="S267" s="300"/>
      <c r="T267" s="300"/>
      <c r="U267" s="305"/>
      <c r="V267" s="305"/>
      <c r="W267" s="306"/>
      <c r="Y267" s="38">
        <v>34</v>
      </c>
      <c r="Z267" s="300"/>
      <c r="AA267" s="300"/>
      <c r="AB267" s="305"/>
      <c r="AC267" s="305"/>
      <c r="AD267" s="306" t="s">
        <v>15</v>
      </c>
    </row>
    <row r="268" spans="1:30" x14ac:dyDescent="0.2">
      <c r="A268" s="38">
        <v>2</v>
      </c>
      <c r="B268" s="300"/>
      <c r="C268" s="300"/>
      <c r="D268" s="305"/>
      <c r="E268" s="305"/>
      <c r="F268" s="306"/>
      <c r="H268" s="38">
        <v>13</v>
      </c>
      <c r="I268" s="38"/>
      <c r="J268" s="38"/>
      <c r="K268" s="38"/>
      <c r="L268" s="300"/>
      <c r="M268" s="300"/>
      <c r="N268" s="305"/>
      <c r="O268" s="305"/>
      <c r="P268" s="306"/>
      <c r="R268" s="38">
        <v>24</v>
      </c>
      <c r="S268" s="300"/>
      <c r="T268" s="300"/>
      <c r="U268" s="305"/>
      <c r="V268" s="305"/>
      <c r="W268" s="306"/>
      <c r="Y268" s="38">
        <v>35</v>
      </c>
      <c r="Z268" s="300"/>
      <c r="AA268" s="300"/>
      <c r="AB268" s="305"/>
      <c r="AC268" s="305"/>
      <c r="AD268" s="306"/>
    </row>
    <row r="269" spans="1:30" x14ac:dyDescent="0.2">
      <c r="A269" s="38">
        <v>3</v>
      </c>
      <c r="B269" s="300"/>
      <c r="C269" s="300"/>
      <c r="D269" s="305"/>
      <c r="E269" s="305"/>
      <c r="F269" s="306"/>
      <c r="H269" s="38">
        <v>14</v>
      </c>
      <c r="I269" s="38"/>
      <c r="J269" s="38"/>
      <c r="K269" s="38"/>
      <c r="L269" s="300"/>
      <c r="M269" s="300"/>
      <c r="N269" s="305"/>
      <c r="O269" s="305"/>
      <c r="P269" s="306"/>
      <c r="R269" s="38">
        <v>25</v>
      </c>
      <c r="S269" s="300"/>
      <c r="T269" s="300"/>
      <c r="U269" s="305"/>
      <c r="V269" s="305"/>
      <c r="W269" s="306" t="s">
        <v>15</v>
      </c>
      <c r="Y269" s="38">
        <v>36</v>
      </c>
      <c r="Z269" s="300"/>
      <c r="AA269" s="300"/>
      <c r="AB269" s="305"/>
      <c r="AC269" s="305"/>
      <c r="AD269" s="306"/>
    </row>
    <row r="270" spans="1:30" x14ac:dyDescent="0.2">
      <c r="A270" s="38">
        <v>4</v>
      </c>
      <c r="B270" s="300"/>
      <c r="C270" s="300"/>
      <c r="D270" s="305"/>
      <c r="E270" s="305"/>
      <c r="F270" s="306" t="s">
        <v>15</v>
      </c>
      <c r="H270" s="38">
        <v>15</v>
      </c>
      <c r="I270" s="38"/>
      <c r="J270" s="38"/>
      <c r="K270" s="38"/>
      <c r="L270" s="300"/>
      <c r="M270" s="300"/>
      <c r="N270" s="305"/>
      <c r="O270" s="305"/>
      <c r="P270" s="306"/>
      <c r="R270" s="38">
        <v>26</v>
      </c>
      <c r="S270" s="300"/>
      <c r="T270" s="300"/>
      <c r="U270" s="305"/>
      <c r="V270" s="305"/>
      <c r="W270" s="306"/>
      <c r="Y270" s="38">
        <v>37</v>
      </c>
      <c r="Z270" s="300"/>
      <c r="AA270" s="300"/>
      <c r="AB270" s="305"/>
      <c r="AC270" s="305"/>
      <c r="AD270" s="306"/>
    </row>
    <row r="271" spans="1:30" x14ac:dyDescent="0.2">
      <c r="A271" s="38">
        <v>5</v>
      </c>
      <c r="B271" s="300"/>
      <c r="C271" s="300"/>
      <c r="D271" s="305"/>
      <c r="E271" s="305"/>
      <c r="F271" s="306"/>
      <c r="H271" s="38">
        <v>16</v>
      </c>
      <c r="I271" s="38"/>
      <c r="J271" s="38"/>
      <c r="K271" s="38"/>
      <c r="L271" s="300"/>
      <c r="M271" s="300"/>
      <c r="N271" s="305"/>
      <c r="O271" s="305"/>
      <c r="P271" s="306" t="s">
        <v>15</v>
      </c>
      <c r="R271" s="38">
        <v>27</v>
      </c>
      <c r="S271" s="300"/>
      <c r="T271" s="300"/>
      <c r="U271" s="305"/>
      <c r="V271" s="305"/>
      <c r="W271" s="306" t="s">
        <v>15</v>
      </c>
      <c r="Y271" s="38">
        <v>38</v>
      </c>
      <c r="Z271" s="300"/>
      <c r="AA271" s="300"/>
      <c r="AB271" s="305"/>
      <c r="AC271" s="305"/>
      <c r="AD271" s="306" t="s">
        <v>15</v>
      </c>
    </row>
    <row r="272" spans="1:30" x14ac:dyDescent="0.2">
      <c r="A272" s="38">
        <v>6</v>
      </c>
      <c r="B272" s="300"/>
      <c r="C272" s="300"/>
      <c r="D272" s="305"/>
      <c r="E272" s="305"/>
      <c r="F272" s="306" t="s">
        <v>15</v>
      </c>
      <c r="H272" s="38">
        <v>17</v>
      </c>
      <c r="I272" s="38"/>
      <c r="J272" s="38"/>
      <c r="K272" s="38"/>
      <c r="L272" s="300"/>
      <c r="M272" s="300"/>
      <c r="N272" s="305"/>
      <c r="O272" s="305"/>
      <c r="P272" s="306"/>
      <c r="R272" s="38">
        <v>28</v>
      </c>
      <c r="S272" s="300"/>
      <c r="T272" s="300"/>
      <c r="U272" s="305"/>
      <c r="V272" s="305"/>
      <c r="W272" s="306"/>
      <c r="Y272" s="38">
        <v>39</v>
      </c>
      <c r="Z272" s="300"/>
      <c r="AA272" s="300"/>
      <c r="AB272" s="305"/>
      <c r="AC272" s="305"/>
      <c r="AD272" s="306"/>
    </row>
    <row r="273" spans="1:30" x14ac:dyDescent="0.2">
      <c r="A273" s="38">
        <v>7</v>
      </c>
      <c r="B273" s="300"/>
      <c r="C273" s="300"/>
      <c r="D273" s="305"/>
      <c r="E273" s="305"/>
      <c r="F273" s="306"/>
      <c r="H273" s="38">
        <v>18</v>
      </c>
      <c r="I273" s="38"/>
      <c r="J273" s="38"/>
      <c r="K273" s="38"/>
      <c r="L273" s="300"/>
      <c r="M273" s="300"/>
      <c r="N273" s="305"/>
      <c r="O273" s="305"/>
      <c r="P273" s="306"/>
      <c r="R273" s="38">
        <v>29</v>
      </c>
      <c r="S273" s="300"/>
      <c r="T273" s="300"/>
      <c r="U273" s="305"/>
      <c r="V273" s="305"/>
      <c r="W273" s="306"/>
      <c r="Y273" s="38">
        <v>40</v>
      </c>
      <c r="Z273" s="300"/>
      <c r="AA273" s="300"/>
      <c r="AB273" s="305"/>
      <c r="AC273" s="305"/>
      <c r="AD273" s="306"/>
    </row>
    <row r="274" spans="1:30" x14ac:dyDescent="0.2">
      <c r="A274" s="38">
        <v>8</v>
      </c>
      <c r="B274" s="300"/>
      <c r="C274" s="300"/>
      <c r="D274" s="305"/>
      <c r="E274" s="305"/>
      <c r="F274" s="306"/>
      <c r="H274" s="38">
        <v>19</v>
      </c>
      <c r="I274" s="38"/>
      <c r="J274" s="38"/>
      <c r="K274" s="38"/>
      <c r="L274" s="300"/>
      <c r="M274" s="300"/>
      <c r="N274" s="305"/>
      <c r="O274" s="305"/>
      <c r="P274" s="306" t="s">
        <v>15</v>
      </c>
      <c r="R274" s="38">
        <v>30</v>
      </c>
      <c r="S274" s="300"/>
      <c r="T274" s="300"/>
      <c r="U274" s="305"/>
      <c r="V274" s="305"/>
      <c r="W274" s="306" t="s">
        <v>15</v>
      </c>
      <c r="Y274" s="38">
        <v>41</v>
      </c>
      <c r="Z274" s="300"/>
      <c r="AA274" s="300"/>
      <c r="AB274" s="305"/>
      <c r="AC274" s="305"/>
      <c r="AD274" s="306" t="s">
        <v>15</v>
      </c>
    </row>
    <row r="275" spans="1:30" x14ac:dyDescent="0.2">
      <c r="A275" s="38">
        <v>9</v>
      </c>
      <c r="B275" s="300"/>
      <c r="C275" s="300"/>
      <c r="D275" s="305"/>
      <c r="E275" s="305"/>
      <c r="F275" s="306"/>
      <c r="H275" s="38">
        <v>20</v>
      </c>
      <c r="I275" s="38"/>
      <c r="J275" s="38"/>
      <c r="K275" s="38"/>
      <c r="L275" s="300"/>
      <c r="M275" s="300"/>
      <c r="N275" s="305"/>
      <c r="O275" s="305"/>
      <c r="P275" s="306"/>
      <c r="R275" s="38">
        <v>31</v>
      </c>
      <c r="S275" s="300"/>
      <c r="T275" s="300"/>
      <c r="U275" s="305"/>
      <c r="V275" s="305"/>
      <c r="W275" s="306"/>
      <c r="Y275" s="38">
        <v>42</v>
      </c>
      <c r="Z275" s="300"/>
      <c r="AA275" s="300"/>
      <c r="AB275" s="305"/>
      <c r="AC275" s="305"/>
      <c r="AD275" s="306"/>
    </row>
    <row r="276" spans="1:30" x14ac:dyDescent="0.2">
      <c r="A276" s="38">
        <v>10</v>
      </c>
      <c r="B276" s="300"/>
      <c r="C276" s="300"/>
      <c r="D276" s="305"/>
      <c r="E276" s="305"/>
      <c r="F276" s="306"/>
      <c r="H276" s="38">
        <v>21</v>
      </c>
      <c r="I276" s="38"/>
      <c r="J276" s="38"/>
      <c r="K276" s="38"/>
      <c r="L276" s="300"/>
      <c r="M276" s="300"/>
      <c r="N276" s="305"/>
      <c r="O276" s="305"/>
      <c r="P276" s="306"/>
      <c r="R276" s="38">
        <v>32</v>
      </c>
      <c r="S276" s="300"/>
      <c r="T276" s="300"/>
      <c r="U276" s="305"/>
      <c r="V276" s="305"/>
      <c r="W276" s="306"/>
      <c r="Y276" s="38">
        <v>43</v>
      </c>
      <c r="Z276" s="300"/>
      <c r="AA276" s="300"/>
      <c r="AB276" s="305"/>
      <c r="AC276" s="305"/>
      <c r="AD276" s="306"/>
    </row>
    <row r="277" spans="1:30" ht="13.5" thickBot="1" x14ac:dyDescent="0.25">
      <c r="A277" s="39">
        <v>11</v>
      </c>
      <c r="B277" s="307"/>
      <c r="C277" s="307"/>
      <c r="D277" s="305"/>
      <c r="E277" s="305"/>
      <c r="F277" s="308"/>
      <c r="H277" s="38">
        <v>22</v>
      </c>
      <c r="I277" s="38"/>
      <c r="J277" s="38"/>
      <c r="K277" s="38"/>
      <c r="L277" s="300"/>
      <c r="M277" s="300"/>
      <c r="N277" s="307"/>
      <c r="O277" s="305"/>
      <c r="P277" s="306"/>
      <c r="R277" s="38">
        <v>33</v>
      </c>
      <c r="S277" s="307"/>
      <c r="T277" s="307"/>
      <c r="U277" s="307"/>
      <c r="V277" s="305"/>
      <c r="W277" s="308"/>
      <c r="Y277" s="40"/>
      <c r="Z277" s="42" t="s">
        <v>5</v>
      </c>
      <c r="AA277" s="43"/>
      <c r="AB277" s="43"/>
      <c r="AC277" s="43"/>
      <c r="AD277" s="44">
        <f>SUM(F267:F277)+SUM(P267:P277)+SUM(AD267:AD276)+SUM(W267:W277)</f>
        <v>0</v>
      </c>
    </row>
    <row r="278" spans="1:30" x14ac:dyDescent="0.2">
      <c r="L278" s="3"/>
    </row>
    <row r="279" spans="1:30" x14ac:dyDescent="0.2">
      <c r="L279" s="3"/>
    </row>
    <row r="280" spans="1:30" x14ac:dyDescent="0.2">
      <c r="L280" s="3"/>
    </row>
    <row r="281" spans="1:30" x14ac:dyDescent="0.2">
      <c r="L281" s="3"/>
    </row>
    <row r="282" spans="1:30" x14ac:dyDescent="0.2">
      <c r="L282" s="3"/>
    </row>
    <row r="283" spans="1:30" x14ac:dyDescent="0.2">
      <c r="L283" s="3"/>
    </row>
    <row r="284" spans="1:30" ht="13.5" thickBot="1" x14ac:dyDescent="0.25">
      <c r="L284" s="3"/>
    </row>
    <row r="285" spans="1:30" x14ac:dyDescent="0.2">
      <c r="A285" s="33">
        <v>12</v>
      </c>
      <c r="B285" s="34"/>
      <c r="C285" s="471" t="s">
        <v>44</v>
      </c>
      <c r="D285" s="471" t="s">
        <v>182</v>
      </c>
      <c r="E285" s="471" t="s">
        <v>41</v>
      </c>
      <c r="F285" s="471" t="s">
        <v>21</v>
      </c>
      <c r="H285" s="33"/>
      <c r="I285" s="34"/>
      <c r="J285" s="34"/>
      <c r="K285" s="34"/>
      <c r="L285" s="34"/>
      <c r="M285" s="471" t="s">
        <v>44</v>
      </c>
      <c r="N285" s="471" t="s">
        <v>182</v>
      </c>
      <c r="O285" s="471" t="s">
        <v>41</v>
      </c>
      <c r="P285" s="471" t="s">
        <v>21</v>
      </c>
      <c r="R285" s="33">
        <v>12</v>
      </c>
      <c r="S285" s="34"/>
      <c r="T285" s="471" t="s">
        <v>44</v>
      </c>
      <c r="U285" s="471" t="s">
        <v>182</v>
      </c>
      <c r="V285" s="471" t="s">
        <v>41</v>
      </c>
      <c r="W285" s="471" t="s">
        <v>21</v>
      </c>
      <c r="Y285" s="33"/>
      <c r="Z285" s="34"/>
      <c r="AA285" s="471" t="s">
        <v>44</v>
      </c>
      <c r="AB285" s="471" t="s">
        <v>182</v>
      </c>
      <c r="AC285" s="471" t="s">
        <v>41</v>
      </c>
      <c r="AD285" s="471" t="s">
        <v>21</v>
      </c>
    </row>
    <row r="286" spans="1:30" ht="25.5" x14ac:dyDescent="0.2">
      <c r="A286" s="35" t="s">
        <v>9</v>
      </c>
      <c r="B286" s="64" t="str">
        <f>+" אסמכתא " &amp; B14 &amp;"         חזרה לטבלה "</f>
        <v xml:space="preserve"> אסמכתא          חזרה לטבלה </v>
      </c>
      <c r="C286" s="472"/>
      <c r="D286" s="473" t="s">
        <v>93</v>
      </c>
      <c r="E286" s="472"/>
      <c r="F286" s="473"/>
      <c r="H286" s="35" t="s">
        <v>27</v>
      </c>
      <c r="I286" s="37"/>
      <c r="J286" s="37"/>
      <c r="K286" s="37"/>
      <c r="L286" s="64" t="str">
        <f>+" אסמכתא " &amp; B14 &amp;"         חזרה לטבלה "</f>
        <v xml:space="preserve"> אסמכתא          חזרה לטבלה </v>
      </c>
      <c r="M286" s="472"/>
      <c r="N286" s="473" t="s">
        <v>93</v>
      </c>
      <c r="O286" s="472"/>
      <c r="P286" s="473"/>
      <c r="R286" s="35" t="s">
        <v>9</v>
      </c>
      <c r="S286" s="64" t="str">
        <f>+" אסמכתא " &amp; B14 &amp;"         חזרה לטבלה "</f>
        <v xml:space="preserve"> אסמכתא          חזרה לטבלה </v>
      </c>
      <c r="T286" s="472"/>
      <c r="U286" s="473" t="s">
        <v>93</v>
      </c>
      <c r="V286" s="472"/>
      <c r="W286" s="473"/>
      <c r="Y286" s="35" t="s">
        <v>27</v>
      </c>
      <c r="Z286" s="64" t="str">
        <f>+" אסמכתא " &amp; B14 &amp;"         חזרה לטבלה "</f>
        <v xml:space="preserve"> אסמכתא          חזרה לטבלה </v>
      </c>
      <c r="AA286" s="472"/>
      <c r="AB286" s="473" t="s">
        <v>93</v>
      </c>
      <c r="AC286" s="472"/>
      <c r="AD286" s="473"/>
    </row>
    <row r="287" spans="1:30" x14ac:dyDescent="0.2">
      <c r="A287" s="38">
        <v>1</v>
      </c>
      <c r="B287" s="300"/>
      <c r="C287" s="300"/>
      <c r="D287" s="305"/>
      <c r="E287" s="305"/>
      <c r="F287" s="306"/>
      <c r="H287" s="38">
        <v>12</v>
      </c>
      <c r="I287" s="38"/>
      <c r="J287" s="38"/>
      <c r="K287" s="38"/>
      <c r="L287" s="300"/>
      <c r="M287" s="300"/>
      <c r="N287" s="305"/>
      <c r="O287" s="305"/>
      <c r="P287" s="306" t="s">
        <v>15</v>
      </c>
      <c r="R287" s="38">
        <v>23</v>
      </c>
      <c r="S287" s="300"/>
      <c r="T287" s="300"/>
      <c r="U287" s="305"/>
      <c r="V287" s="305"/>
      <c r="W287" s="306"/>
      <c r="Y287" s="38">
        <v>34</v>
      </c>
      <c r="Z287" s="300"/>
      <c r="AA287" s="300"/>
      <c r="AB287" s="305"/>
      <c r="AC287" s="305"/>
      <c r="AD287" s="306" t="s">
        <v>15</v>
      </c>
    </row>
    <row r="288" spans="1:30" x14ac:dyDescent="0.2">
      <c r="A288" s="38">
        <v>2</v>
      </c>
      <c r="B288" s="300"/>
      <c r="C288" s="300"/>
      <c r="D288" s="305"/>
      <c r="E288" s="305"/>
      <c r="F288" s="306"/>
      <c r="H288" s="38">
        <v>13</v>
      </c>
      <c r="I288" s="38"/>
      <c r="J288" s="38"/>
      <c r="K288" s="38"/>
      <c r="L288" s="300"/>
      <c r="M288" s="300"/>
      <c r="N288" s="305"/>
      <c r="O288" s="305"/>
      <c r="P288" s="306"/>
      <c r="R288" s="38">
        <v>24</v>
      </c>
      <c r="S288" s="300"/>
      <c r="T288" s="300"/>
      <c r="U288" s="305"/>
      <c r="V288" s="305"/>
      <c r="W288" s="306"/>
      <c r="Y288" s="38">
        <v>35</v>
      </c>
      <c r="Z288" s="300"/>
      <c r="AA288" s="300"/>
      <c r="AB288" s="305"/>
      <c r="AC288" s="305"/>
      <c r="AD288" s="306"/>
    </row>
    <row r="289" spans="1:30" x14ac:dyDescent="0.2">
      <c r="A289" s="38">
        <v>3</v>
      </c>
      <c r="B289" s="300"/>
      <c r="C289" s="300"/>
      <c r="D289" s="305"/>
      <c r="E289" s="305"/>
      <c r="F289" s="306"/>
      <c r="H289" s="38">
        <v>14</v>
      </c>
      <c r="I289" s="38"/>
      <c r="J289" s="38"/>
      <c r="K289" s="38"/>
      <c r="L289" s="300"/>
      <c r="M289" s="300"/>
      <c r="N289" s="305"/>
      <c r="O289" s="305"/>
      <c r="P289" s="306"/>
      <c r="R289" s="38">
        <v>25</v>
      </c>
      <c r="S289" s="300"/>
      <c r="T289" s="300"/>
      <c r="U289" s="305"/>
      <c r="V289" s="305"/>
      <c r="W289" s="306" t="s">
        <v>15</v>
      </c>
      <c r="Y289" s="38">
        <v>36</v>
      </c>
      <c r="Z289" s="300"/>
      <c r="AA289" s="300"/>
      <c r="AB289" s="305"/>
      <c r="AC289" s="305"/>
      <c r="AD289" s="306"/>
    </row>
    <row r="290" spans="1:30" x14ac:dyDescent="0.2">
      <c r="A290" s="38">
        <v>4</v>
      </c>
      <c r="B290" s="300"/>
      <c r="C290" s="300"/>
      <c r="D290" s="305"/>
      <c r="E290" s="305"/>
      <c r="F290" s="306"/>
      <c r="H290" s="38">
        <v>15</v>
      </c>
      <c r="I290" s="38"/>
      <c r="J290" s="38"/>
      <c r="K290" s="38"/>
      <c r="L290" s="300"/>
      <c r="M290" s="300"/>
      <c r="N290" s="305"/>
      <c r="O290" s="305"/>
      <c r="P290" s="306"/>
      <c r="R290" s="38">
        <v>26</v>
      </c>
      <c r="S290" s="300"/>
      <c r="T290" s="300"/>
      <c r="U290" s="305"/>
      <c r="V290" s="305"/>
      <c r="W290" s="306"/>
      <c r="Y290" s="38">
        <v>37</v>
      </c>
      <c r="Z290" s="300"/>
      <c r="AA290" s="300"/>
      <c r="AB290" s="305"/>
      <c r="AC290" s="305"/>
      <c r="AD290" s="306"/>
    </row>
    <row r="291" spans="1:30" x14ac:dyDescent="0.2">
      <c r="A291" s="38">
        <v>5</v>
      </c>
      <c r="B291" s="300"/>
      <c r="C291" s="300"/>
      <c r="D291" s="305"/>
      <c r="E291" s="305"/>
      <c r="F291" s="306"/>
      <c r="H291" s="38">
        <v>16</v>
      </c>
      <c r="I291" s="38"/>
      <c r="J291" s="38"/>
      <c r="K291" s="38"/>
      <c r="L291" s="300"/>
      <c r="M291" s="300"/>
      <c r="N291" s="305"/>
      <c r="O291" s="305"/>
      <c r="P291" s="306" t="s">
        <v>15</v>
      </c>
      <c r="R291" s="38">
        <v>27</v>
      </c>
      <c r="S291" s="300"/>
      <c r="T291" s="300"/>
      <c r="U291" s="305"/>
      <c r="V291" s="305"/>
      <c r="W291" s="306" t="s">
        <v>15</v>
      </c>
      <c r="Y291" s="38">
        <v>38</v>
      </c>
      <c r="Z291" s="300"/>
      <c r="AA291" s="300"/>
      <c r="AB291" s="305"/>
      <c r="AC291" s="305"/>
      <c r="AD291" s="306" t="s">
        <v>15</v>
      </c>
    </row>
    <row r="292" spans="1:30" x14ac:dyDescent="0.2">
      <c r="A292" s="38">
        <v>6</v>
      </c>
      <c r="B292" s="300"/>
      <c r="C292" s="300"/>
      <c r="D292" s="305"/>
      <c r="E292" s="305"/>
      <c r="F292" s="306"/>
      <c r="H292" s="38">
        <v>17</v>
      </c>
      <c r="I292" s="38"/>
      <c r="J292" s="38"/>
      <c r="K292" s="38"/>
      <c r="L292" s="300"/>
      <c r="M292" s="300"/>
      <c r="N292" s="305"/>
      <c r="O292" s="305"/>
      <c r="P292" s="306"/>
      <c r="R292" s="38">
        <v>28</v>
      </c>
      <c r="S292" s="300"/>
      <c r="T292" s="300"/>
      <c r="U292" s="305"/>
      <c r="V292" s="305"/>
      <c r="W292" s="306"/>
      <c r="Y292" s="38">
        <v>39</v>
      </c>
      <c r="Z292" s="300"/>
      <c r="AA292" s="300"/>
      <c r="AB292" s="305"/>
      <c r="AC292" s="305"/>
      <c r="AD292" s="306"/>
    </row>
    <row r="293" spans="1:30" x14ac:dyDescent="0.2">
      <c r="A293" s="38">
        <v>7</v>
      </c>
      <c r="B293" s="300"/>
      <c r="C293" s="300"/>
      <c r="D293" s="305"/>
      <c r="E293" s="305"/>
      <c r="F293" s="306"/>
      <c r="H293" s="38">
        <v>18</v>
      </c>
      <c r="I293" s="38"/>
      <c r="J293" s="38"/>
      <c r="K293" s="38"/>
      <c r="L293" s="300"/>
      <c r="M293" s="300"/>
      <c r="N293" s="305"/>
      <c r="O293" s="305"/>
      <c r="P293" s="306"/>
      <c r="R293" s="38">
        <v>29</v>
      </c>
      <c r="S293" s="300"/>
      <c r="T293" s="300"/>
      <c r="U293" s="305"/>
      <c r="V293" s="305"/>
      <c r="W293" s="306"/>
      <c r="Y293" s="38">
        <v>40</v>
      </c>
      <c r="Z293" s="300"/>
      <c r="AA293" s="300"/>
      <c r="AB293" s="305"/>
      <c r="AC293" s="305"/>
      <c r="AD293" s="306"/>
    </row>
    <row r="294" spans="1:30" x14ac:dyDescent="0.2">
      <c r="A294" s="38">
        <v>8</v>
      </c>
      <c r="B294" s="300"/>
      <c r="C294" s="300"/>
      <c r="D294" s="305"/>
      <c r="E294" s="305"/>
      <c r="F294" s="306"/>
      <c r="H294" s="38">
        <v>19</v>
      </c>
      <c r="I294" s="38"/>
      <c r="J294" s="38"/>
      <c r="K294" s="38"/>
      <c r="L294" s="300"/>
      <c r="M294" s="300"/>
      <c r="N294" s="305"/>
      <c r="O294" s="305"/>
      <c r="P294" s="306" t="s">
        <v>15</v>
      </c>
      <c r="R294" s="38">
        <v>30</v>
      </c>
      <c r="S294" s="300"/>
      <c r="T294" s="300"/>
      <c r="U294" s="305"/>
      <c r="V294" s="305"/>
      <c r="W294" s="306" t="s">
        <v>15</v>
      </c>
      <c r="Y294" s="38">
        <v>41</v>
      </c>
      <c r="Z294" s="300"/>
      <c r="AA294" s="300"/>
      <c r="AB294" s="305"/>
      <c r="AC294" s="305"/>
      <c r="AD294" s="306" t="s">
        <v>15</v>
      </c>
    </row>
    <row r="295" spans="1:30" x14ac:dyDescent="0.2">
      <c r="A295" s="38">
        <v>9</v>
      </c>
      <c r="B295" s="300"/>
      <c r="C295" s="300"/>
      <c r="D295" s="305"/>
      <c r="E295" s="305"/>
      <c r="F295" s="306"/>
      <c r="H295" s="38">
        <v>20</v>
      </c>
      <c r="I295" s="38"/>
      <c r="J295" s="38"/>
      <c r="K295" s="38"/>
      <c r="L295" s="300"/>
      <c r="M295" s="300"/>
      <c r="N295" s="305"/>
      <c r="O295" s="305"/>
      <c r="P295" s="306"/>
      <c r="R295" s="38">
        <v>31</v>
      </c>
      <c r="S295" s="300"/>
      <c r="T295" s="300"/>
      <c r="U295" s="305"/>
      <c r="V295" s="305"/>
      <c r="W295" s="306"/>
      <c r="Y295" s="38">
        <v>42</v>
      </c>
      <c r="Z295" s="300"/>
      <c r="AA295" s="300"/>
      <c r="AB295" s="305"/>
      <c r="AC295" s="305"/>
      <c r="AD295" s="306"/>
    </row>
    <row r="296" spans="1:30" x14ac:dyDescent="0.2">
      <c r="A296" s="38">
        <v>10</v>
      </c>
      <c r="B296" s="300"/>
      <c r="C296" s="300"/>
      <c r="D296" s="305"/>
      <c r="E296" s="305"/>
      <c r="F296" s="306"/>
      <c r="H296" s="38">
        <v>21</v>
      </c>
      <c r="I296" s="38"/>
      <c r="J296" s="38"/>
      <c r="K296" s="38"/>
      <c r="L296" s="300"/>
      <c r="M296" s="300"/>
      <c r="N296" s="305"/>
      <c r="O296" s="305"/>
      <c r="P296" s="306"/>
      <c r="R296" s="38">
        <v>32</v>
      </c>
      <c r="S296" s="300"/>
      <c r="T296" s="300"/>
      <c r="U296" s="305"/>
      <c r="V296" s="305"/>
      <c r="W296" s="306"/>
      <c r="Y296" s="38">
        <v>43</v>
      </c>
      <c r="Z296" s="300"/>
      <c r="AA296" s="300"/>
      <c r="AB296" s="305"/>
      <c r="AC296" s="305"/>
      <c r="AD296" s="306"/>
    </row>
    <row r="297" spans="1:30" ht="13.5" thickBot="1" x14ac:dyDescent="0.25">
      <c r="A297" s="39">
        <v>11</v>
      </c>
      <c r="B297" s="307"/>
      <c r="C297" s="307"/>
      <c r="D297" s="305"/>
      <c r="E297" s="305"/>
      <c r="F297" s="308"/>
      <c r="H297" s="38">
        <v>22</v>
      </c>
      <c r="I297" s="38"/>
      <c r="J297" s="38"/>
      <c r="K297" s="38"/>
      <c r="L297" s="300"/>
      <c r="M297" s="300"/>
      <c r="N297" s="307"/>
      <c r="O297" s="305"/>
      <c r="P297" s="306"/>
      <c r="R297" s="38">
        <v>33</v>
      </c>
      <c r="S297" s="307"/>
      <c r="T297" s="307"/>
      <c r="U297" s="307"/>
      <c r="V297" s="305"/>
      <c r="W297" s="308"/>
      <c r="Y297" s="40"/>
      <c r="Z297" s="42" t="s">
        <v>5</v>
      </c>
      <c r="AA297" s="43"/>
      <c r="AB297" s="43"/>
      <c r="AC297" s="43"/>
      <c r="AD297" s="44">
        <f>SUM(F287:F297)+SUM(P287:P297)+SUM(AD287:AD296)+SUM(W287:W297)</f>
        <v>0</v>
      </c>
    </row>
    <row r="298" spans="1:30" x14ac:dyDescent="0.2">
      <c r="L298" s="3"/>
    </row>
    <row r="299" spans="1:30" x14ac:dyDescent="0.2">
      <c r="L299" s="3"/>
    </row>
    <row r="300" spans="1:30" x14ac:dyDescent="0.2">
      <c r="L300" s="3"/>
    </row>
    <row r="301" spans="1:30" x14ac:dyDescent="0.2">
      <c r="L301" s="3"/>
    </row>
    <row r="302" spans="1:30" x14ac:dyDescent="0.2">
      <c r="L302" s="3"/>
    </row>
    <row r="303" spans="1:30" x14ac:dyDescent="0.2">
      <c r="L303" s="3"/>
    </row>
    <row r="304" spans="1:30" ht="13.5" thickBot="1" x14ac:dyDescent="0.25">
      <c r="L304" s="3"/>
    </row>
    <row r="305" spans="1:30" x14ac:dyDescent="0.2">
      <c r="A305" s="33">
        <v>13</v>
      </c>
      <c r="B305" s="34"/>
      <c r="C305" s="471" t="s">
        <v>44</v>
      </c>
      <c r="D305" s="471" t="s">
        <v>182</v>
      </c>
      <c r="E305" s="471" t="s">
        <v>41</v>
      </c>
      <c r="F305" s="471" t="s">
        <v>21</v>
      </c>
      <c r="H305" s="33"/>
      <c r="I305" s="34"/>
      <c r="J305" s="34"/>
      <c r="K305" s="34"/>
      <c r="L305" s="34"/>
      <c r="M305" s="471" t="s">
        <v>44</v>
      </c>
      <c r="N305" s="471" t="s">
        <v>182</v>
      </c>
      <c r="O305" s="471" t="s">
        <v>41</v>
      </c>
      <c r="P305" s="471" t="s">
        <v>21</v>
      </c>
      <c r="R305" s="33">
        <v>13</v>
      </c>
      <c r="S305" s="34"/>
      <c r="T305" s="471" t="s">
        <v>44</v>
      </c>
      <c r="U305" s="471" t="s">
        <v>182</v>
      </c>
      <c r="V305" s="471" t="s">
        <v>41</v>
      </c>
      <c r="W305" s="471" t="s">
        <v>21</v>
      </c>
      <c r="Y305" s="33"/>
      <c r="Z305" s="34"/>
      <c r="AA305" s="471" t="s">
        <v>44</v>
      </c>
      <c r="AB305" s="471" t="s">
        <v>182</v>
      </c>
      <c r="AC305" s="471" t="s">
        <v>41</v>
      </c>
      <c r="AD305" s="471" t="s">
        <v>21</v>
      </c>
    </row>
    <row r="306" spans="1:30" ht="25.5" x14ac:dyDescent="0.2">
      <c r="A306" s="35" t="s">
        <v>9</v>
      </c>
      <c r="B306" s="64" t="str">
        <f>+" אסמכתא " &amp; B15 &amp;"         חזרה לטבלה "</f>
        <v xml:space="preserve"> אסמכתא          חזרה לטבלה </v>
      </c>
      <c r="C306" s="472"/>
      <c r="D306" s="473" t="s">
        <v>93</v>
      </c>
      <c r="E306" s="472"/>
      <c r="F306" s="473"/>
      <c r="H306" s="35" t="s">
        <v>27</v>
      </c>
      <c r="I306" s="37"/>
      <c r="J306" s="37"/>
      <c r="K306" s="37"/>
      <c r="L306" s="64" t="str">
        <f>+" אסמכתא " &amp;B15 &amp;"         חזרה לטבלה "</f>
        <v xml:space="preserve"> אסמכתא          חזרה לטבלה </v>
      </c>
      <c r="M306" s="472"/>
      <c r="N306" s="473" t="s">
        <v>93</v>
      </c>
      <c r="O306" s="472"/>
      <c r="P306" s="473"/>
      <c r="R306" s="35" t="s">
        <v>9</v>
      </c>
      <c r="S306" s="64" t="str">
        <f>+" אסמכתא " &amp; B15 &amp;"         חזרה לטבלה "</f>
        <v xml:space="preserve"> אסמכתא          חזרה לטבלה </v>
      </c>
      <c r="T306" s="472"/>
      <c r="U306" s="473" t="s">
        <v>93</v>
      </c>
      <c r="V306" s="472"/>
      <c r="W306" s="473"/>
      <c r="Y306" s="35" t="s">
        <v>27</v>
      </c>
      <c r="Z306" s="64" t="str">
        <f>+" אסמכתא " &amp; B15 &amp;"         חזרה לטבלה "</f>
        <v xml:space="preserve"> אסמכתא          חזרה לטבלה </v>
      </c>
      <c r="AA306" s="472"/>
      <c r="AB306" s="473" t="s">
        <v>93</v>
      </c>
      <c r="AC306" s="472"/>
      <c r="AD306" s="473"/>
    </row>
    <row r="307" spans="1:30" x14ac:dyDescent="0.2">
      <c r="A307" s="38">
        <v>1</v>
      </c>
      <c r="B307" s="300"/>
      <c r="C307" s="300"/>
      <c r="D307" s="305"/>
      <c r="E307" s="305"/>
      <c r="F307" s="306"/>
      <c r="H307" s="38">
        <v>12</v>
      </c>
      <c r="I307" s="38"/>
      <c r="J307" s="38"/>
      <c r="K307" s="38"/>
      <c r="L307" s="300"/>
      <c r="M307" s="300"/>
      <c r="N307" s="305"/>
      <c r="O307" s="305"/>
      <c r="P307" s="306" t="s">
        <v>15</v>
      </c>
      <c r="R307" s="38">
        <v>23</v>
      </c>
      <c r="S307" s="300"/>
      <c r="T307" s="300"/>
      <c r="U307" s="305"/>
      <c r="V307" s="305"/>
      <c r="W307" s="306"/>
      <c r="Y307" s="38">
        <v>34</v>
      </c>
      <c r="Z307" s="300"/>
      <c r="AA307" s="300"/>
      <c r="AB307" s="305"/>
      <c r="AC307" s="305"/>
      <c r="AD307" s="306" t="s">
        <v>15</v>
      </c>
    </row>
    <row r="308" spans="1:30" x14ac:dyDescent="0.2">
      <c r="A308" s="38">
        <v>2</v>
      </c>
      <c r="B308" s="300"/>
      <c r="C308" s="300"/>
      <c r="D308" s="305"/>
      <c r="E308" s="305"/>
      <c r="F308" s="306"/>
      <c r="H308" s="38">
        <v>13</v>
      </c>
      <c r="I308" s="38"/>
      <c r="J308" s="38"/>
      <c r="K308" s="38"/>
      <c r="L308" s="300"/>
      <c r="M308" s="300"/>
      <c r="N308" s="305"/>
      <c r="O308" s="305"/>
      <c r="P308" s="306"/>
      <c r="R308" s="38">
        <v>24</v>
      </c>
      <c r="S308" s="300"/>
      <c r="T308" s="300"/>
      <c r="U308" s="305"/>
      <c r="V308" s="305"/>
      <c r="W308" s="306"/>
      <c r="Y308" s="38">
        <v>35</v>
      </c>
      <c r="Z308" s="300"/>
      <c r="AA308" s="300"/>
      <c r="AB308" s="305"/>
      <c r="AC308" s="305"/>
      <c r="AD308" s="306"/>
    </row>
    <row r="309" spans="1:30" x14ac:dyDescent="0.2">
      <c r="A309" s="38">
        <v>3</v>
      </c>
      <c r="B309" s="300"/>
      <c r="C309" s="300"/>
      <c r="D309" s="305"/>
      <c r="E309" s="305"/>
      <c r="F309" s="306"/>
      <c r="H309" s="38">
        <v>14</v>
      </c>
      <c r="I309" s="38"/>
      <c r="J309" s="38"/>
      <c r="K309" s="38"/>
      <c r="L309" s="300"/>
      <c r="M309" s="300"/>
      <c r="N309" s="305"/>
      <c r="O309" s="305"/>
      <c r="P309" s="306"/>
      <c r="R309" s="38">
        <v>25</v>
      </c>
      <c r="S309" s="300"/>
      <c r="T309" s="300"/>
      <c r="U309" s="305"/>
      <c r="V309" s="305"/>
      <c r="W309" s="306" t="s">
        <v>15</v>
      </c>
      <c r="Y309" s="38">
        <v>36</v>
      </c>
      <c r="Z309" s="300"/>
      <c r="AA309" s="300"/>
      <c r="AB309" s="305"/>
      <c r="AC309" s="305"/>
      <c r="AD309" s="306"/>
    </row>
    <row r="310" spans="1:30" x14ac:dyDescent="0.2">
      <c r="A310" s="38">
        <v>4</v>
      </c>
      <c r="B310" s="300"/>
      <c r="C310" s="300"/>
      <c r="D310" s="305"/>
      <c r="E310" s="305"/>
      <c r="F310" s="306"/>
      <c r="H310" s="38">
        <v>15</v>
      </c>
      <c r="I310" s="38"/>
      <c r="J310" s="38"/>
      <c r="K310" s="38"/>
      <c r="L310" s="300"/>
      <c r="M310" s="300"/>
      <c r="N310" s="305"/>
      <c r="O310" s="305"/>
      <c r="P310" s="306"/>
      <c r="R310" s="38">
        <v>26</v>
      </c>
      <c r="S310" s="300"/>
      <c r="T310" s="300"/>
      <c r="U310" s="305"/>
      <c r="V310" s="305"/>
      <c r="W310" s="306"/>
      <c r="Y310" s="38">
        <v>37</v>
      </c>
      <c r="Z310" s="300"/>
      <c r="AA310" s="300"/>
      <c r="AB310" s="305"/>
      <c r="AC310" s="305"/>
      <c r="AD310" s="306"/>
    </row>
    <row r="311" spans="1:30" x14ac:dyDescent="0.2">
      <c r="A311" s="38">
        <v>5</v>
      </c>
      <c r="B311" s="300"/>
      <c r="C311" s="300"/>
      <c r="D311" s="305"/>
      <c r="E311" s="305"/>
      <c r="F311" s="306"/>
      <c r="H311" s="38">
        <v>16</v>
      </c>
      <c r="I311" s="38"/>
      <c r="J311" s="38"/>
      <c r="K311" s="38"/>
      <c r="L311" s="300"/>
      <c r="M311" s="300"/>
      <c r="N311" s="305"/>
      <c r="O311" s="305"/>
      <c r="P311" s="306" t="s">
        <v>15</v>
      </c>
      <c r="R311" s="38">
        <v>27</v>
      </c>
      <c r="S311" s="300"/>
      <c r="T311" s="300"/>
      <c r="U311" s="305"/>
      <c r="V311" s="305"/>
      <c r="W311" s="306" t="s">
        <v>15</v>
      </c>
      <c r="Y311" s="38">
        <v>38</v>
      </c>
      <c r="Z311" s="300"/>
      <c r="AA311" s="300"/>
      <c r="AB311" s="305"/>
      <c r="AC311" s="305"/>
      <c r="AD311" s="306" t="s">
        <v>15</v>
      </c>
    </row>
    <row r="312" spans="1:30" x14ac:dyDescent="0.2">
      <c r="A312" s="38">
        <v>6</v>
      </c>
      <c r="B312" s="300"/>
      <c r="C312" s="300"/>
      <c r="D312" s="305"/>
      <c r="E312" s="305"/>
      <c r="F312" s="306"/>
      <c r="H312" s="38">
        <v>17</v>
      </c>
      <c r="I312" s="38"/>
      <c r="J312" s="38"/>
      <c r="K312" s="38"/>
      <c r="L312" s="300"/>
      <c r="M312" s="300"/>
      <c r="N312" s="305"/>
      <c r="O312" s="305"/>
      <c r="P312" s="306"/>
      <c r="R312" s="38">
        <v>28</v>
      </c>
      <c r="S312" s="300"/>
      <c r="T312" s="300"/>
      <c r="U312" s="305"/>
      <c r="V312" s="305"/>
      <c r="W312" s="306"/>
      <c r="Y312" s="38">
        <v>39</v>
      </c>
      <c r="Z312" s="300"/>
      <c r="AA312" s="300"/>
      <c r="AB312" s="305"/>
      <c r="AC312" s="305"/>
      <c r="AD312" s="306"/>
    </row>
    <row r="313" spans="1:30" x14ac:dyDescent="0.2">
      <c r="A313" s="38">
        <v>7</v>
      </c>
      <c r="B313" s="300"/>
      <c r="C313" s="300"/>
      <c r="D313" s="305"/>
      <c r="E313" s="305"/>
      <c r="F313" s="306"/>
      <c r="H313" s="38">
        <v>18</v>
      </c>
      <c r="I313" s="38"/>
      <c r="J313" s="38"/>
      <c r="K313" s="38"/>
      <c r="L313" s="300"/>
      <c r="M313" s="300"/>
      <c r="N313" s="305"/>
      <c r="O313" s="305"/>
      <c r="P313" s="306"/>
      <c r="R313" s="38">
        <v>29</v>
      </c>
      <c r="S313" s="300"/>
      <c r="T313" s="300"/>
      <c r="U313" s="305"/>
      <c r="V313" s="305"/>
      <c r="W313" s="306"/>
      <c r="Y313" s="38">
        <v>40</v>
      </c>
      <c r="Z313" s="300"/>
      <c r="AA313" s="300"/>
      <c r="AB313" s="305"/>
      <c r="AC313" s="305"/>
      <c r="AD313" s="306"/>
    </row>
    <row r="314" spans="1:30" x14ac:dyDescent="0.2">
      <c r="A314" s="38">
        <v>8</v>
      </c>
      <c r="B314" s="300"/>
      <c r="C314" s="300"/>
      <c r="D314" s="305"/>
      <c r="E314" s="305"/>
      <c r="F314" s="306"/>
      <c r="H314" s="38">
        <v>19</v>
      </c>
      <c r="I314" s="38"/>
      <c r="J314" s="38"/>
      <c r="K314" s="38"/>
      <c r="L314" s="300"/>
      <c r="M314" s="300"/>
      <c r="N314" s="305"/>
      <c r="O314" s="305"/>
      <c r="P314" s="306" t="s">
        <v>15</v>
      </c>
      <c r="R314" s="38">
        <v>30</v>
      </c>
      <c r="S314" s="300"/>
      <c r="T314" s="300"/>
      <c r="U314" s="305"/>
      <c r="V314" s="305"/>
      <c r="W314" s="306" t="s">
        <v>15</v>
      </c>
      <c r="Y314" s="38">
        <v>41</v>
      </c>
      <c r="Z314" s="300"/>
      <c r="AA314" s="300"/>
      <c r="AB314" s="305"/>
      <c r="AC314" s="305"/>
      <c r="AD314" s="306" t="s">
        <v>15</v>
      </c>
    </row>
    <row r="315" spans="1:30" x14ac:dyDescent="0.2">
      <c r="A315" s="38">
        <v>9</v>
      </c>
      <c r="B315" s="300"/>
      <c r="C315" s="300"/>
      <c r="D315" s="305"/>
      <c r="E315" s="305"/>
      <c r="F315" s="306"/>
      <c r="H315" s="38">
        <v>20</v>
      </c>
      <c r="I315" s="38"/>
      <c r="J315" s="38"/>
      <c r="K315" s="38"/>
      <c r="L315" s="300"/>
      <c r="M315" s="300"/>
      <c r="N315" s="305"/>
      <c r="O315" s="305"/>
      <c r="P315" s="306"/>
      <c r="R315" s="38">
        <v>31</v>
      </c>
      <c r="S315" s="300"/>
      <c r="T315" s="300"/>
      <c r="U315" s="305"/>
      <c r="V315" s="305"/>
      <c r="W315" s="306"/>
      <c r="Y315" s="38">
        <v>42</v>
      </c>
      <c r="Z315" s="300"/>
      <c r="AA315" s="300"/>
      <c r="AB315" s="305"/>
      <c r="AC315" s="305"/>
      <c r="AD315" s="306"/>
    </row>
    <row r="316" spans="1:30" x14ac:dyDescent="0.2">
      <c r="A316" s="38">
        <v>10</v>
      </c>
      <c r="B316" s="300"/>
      <c r="C316" s="300"/>
      <c r="D316" s="305"/>
      <c r="E316" s="305"/>
      <c r="F316" s="306"/>
      <c r="H316" s="38">
        <v>21</v>
      </c>
      <c r="I316" s="38"/>
      <c r="J316" s="38"/>
      <c r="K316" s="38"/>
      <c r="L316" s="300"/>
      <c r="M316" s="300"/>
      <c r="N316" s="305"/>
      <c r="O316" s="305"/>
      <c r="P316" s="306"/>
      <c r="R316" s="38">
        <v>32</v>
      </c>
      <c r="S316" s="300"/>
      <c r="T316" s="300"/>
      <c r="U316" s="305"/>
      <c r="V316" s="305"/>
      <c r="W316" s="306"/>
      <c r="Y316" s="38">
        <v>43</v>
      </c>
      <c r="Z316" s="300"/>
      <c r="AA316" s="300"/>
      <c r="AB316" s="305"/>
      <c r="AC316" s="305"/>
      <c r="AD316" s="306"/>
    </row>
    <row r="317" spans="1:30" ht="13.5" thickBot="1" x14ac:dyDescent="0.25">
      <c r="A317" s="39">
        <v>11</v>
      </c>
      <c r="B317" s="307"/>
      <c r="C317" s="307"/>
      <c r="D317" s="305"/>
      <c r="E317" s="305"/>
      <c r="F317" s="308"/>
      <c r="H317" s="38">
        <v>22</v>
      </c>
      <c r="I317" s="38"/>
      <c r="J317" s="38"/>
      <c r="K317" s="38"/>
      <c r="L317" s="300"/>
      <c r="M317" s="300"/>
      <c r="N317" s="307"/>
      <c r="O317" s="305"/>
      <c r="P317" s="306"/>
      <c r="R317" s="38">
        <v>33</v>
      </c>
      <c r="S317" s="307"/>
      <c r="T317" s="307"/>
      <c r="U317" s="307"/>
      <c r="V317" s="305"/>
      <c r="W317" s="308"/>
      <c r="Y317" s="40"/>
      <c r="Z317" s="42" t="s">
        <v>5</v>
      </c>
      <c r="AA317" s="43"/>
      <c r="AB317" s="43"/>
      <c r="AC317" s="43"/>
      <c r="AD317" s="44">
        <f>SUM(F307:F317)+SUM(P307:P317)+SUM(AD307:AD316)+SUM(W307:W317)</f>
        <v>0</v>
      </c>
    </row>
    <row r="318" spans="1:30" x14ac:dyDescent="0.2">
      <c r="L318" s="3"/>
    </row>
    <row r="319" spans="1:30" x14ac:dyDescent="0.2">
      <c r="L319" s="3"/>
    </row>
    <row r="320" spans="1:30" x14ac:dyDescent="0.2">
      <c r="L320" s="3"/>
    </row>
    <row r="321" spans="1:30" x14ac:dyDescent="0.2">
      <c r="L321" s="3"/>
    </row>
    <row r="322" spans="1:30" x14ac:dyDescent="0.2">
      <c r="L322" s="3"/>
    </row>
    <row r="323" spans="1:30" x14ac:dyDescent="0.2">
      <c r="L323" s="3"/>
    </row>
    <row r="324" spans="1:30" ht="13.5" thickBot="1" x14ac:dyDescent="0.25">
      <c r="L324" s="3"/>
    </row>
    <row r="325" spans="1:30" x14ac:dyDescent="0.2">
      <c r="A325" s="33">
        <v>14</v>
      </c>
      <c r="B325" s="34"/>
      <c r="C325" s="471" t="s">
        <v>44</v>
      </c>
      <c r="D325" s="471" t="s">
        <v>182</v>
      </c>
      <c r="E325" s="471" t="s">
        <v>41</v>
      </c>
      <c r="F325" s="471" t="s">
        <v>21</v>
      </c>
      <c r="H325" s="33"/>
      <c r="I325" s="34"/>
      <c r="J325" s="34"/>
      <c r="K325" s="34"/>
      <c r="L325" s="34"/>
      <c r="M325" s="471" t="s">
        <v>44</v>
      </c>
      <c r="N325" s="471" t="s">
        <v>182</v>
      </c>
      <c r="O325" s="471" t="s">
        <v>41</v>
      </c>
      <c r="P325" s="471" t="s">
        <v>21</v>
      </c>
      <c r="R325" s="33">
        <v>14</v>
      </c>
      <c r="S325" s="34"/>
      <c r="T325" s="471" t="s">
        <v>44</v>
      </c>
      <c r="U325" s="471" t="s">
        <v>182</v>
      </c>
      <c r="V325" s="471" t="s">
        <v>41</v>
      </c>
      <c r="W325" s="471" t="s">
        <v>21</v>
      </c>
      <c r="Y325" s="33"/>
      <c r="Z325" s="34"/>
      <c r="AA325" s="471" t="s">
        <v>44</v>
      </c>
      <c r="AB325" s="471" t="s">
        <v>182</v>
      </c>
      <c r="AC325" s="471" t="s">
        <v>41</v>
      </c>
      <c r="AD325" s="471" t="s">
        <v>21</v>
      </c>
    </row>
    <row r="326" spans="1:30" ht="25.5" x14ac:dyDescent="0.2">
      <c r="A326" s="35" t="s">
        <v>9</v>
      </c>
      <c r="B326" s="64" t="str">
        <f>+" אסמכתא " &amp; B16 &amp;"         חזרה לטבלה "</f>
        <v xml:space="preserve"> אסמכתא          חזרה לטבלה </v>
      </c>
      <c r="C326" s="472"/>
      <c r="D326" s="473" t="s">
        <v>93</v>
      </c>
      <c r="E326" s="472"/>
      <c r="F326" s="473"/>
      <c r="H326" s="35" t="s">
        <v>27</v>
      </c>
      <c r="I326" s="37"/>
      <c r="J326" s="37"/>
      <c r="K326" s="37"/>
      <c r="L326" s="64" t="str">
        <f>+" אסמכתא " &amp;B16 &amp;"         חזרה לטבלה "</f>
        <v xml:space="preserve"> אסמכתא          חזרה לטבלה </v>
      </c>
      <c r="M326" s="472"/>
      <c r="N326" s="473" t="s">
        <v>93</v>
      </c>
      <c r="O326" s="472"/>
      <c r="P326" s="473"/>
      <c r="R326" s="35" t="s">
        <v>9</v>
      </c>
      <c r="S326" s="64" t="str">
        <f>+" אסמכתא " &amp; B16 &amp;"         חזרה לטבלה "</f>
        <v xml:space="preserve"> אסמכתא          חזרה לטבלה </v>
      </c>
      <c r="T326" s="472"/>
      <c r="U326" s="473" t="s">
        <v>93</v>
      </c>
      <c r="V326" s="472"/>
      <c r="W326" s="473"/>
      <c r="Y326" s="35" t="s">
        <v>27</v>
      </c>
      <c r="Z326" s="64" t="str">
        <f>+" אסמכתא " &amp; B16 &amp;"         חזרה לטבלה "</f>
        <v xml:space="preserve"> אסמכתא          חזרה לטבלה </v>
      </c>
      <c r="AA326" s="472"/>
      <c r="AB326" s="473" t="s">
        <v>93</v>
      </c>
      <c r="AC326" s="472"/>
      <c r="AD326" s="473"/>
    </row>
    <row r="327" spans="1:30" x14ac:dyDescent="0.2">
      <c r="A327" s="38">
        <v>1</v>
      </c>
      <c r="B327" s="300"/>
      <c r="C327" s="300"/>
      <c r="D327" s="305"/>
      <c r="E327" s="305"/>
      <c r="F327" s="306"/>
      <c r="H327" s="38">
        <v>12</v>
      </c>
      <c r="I327" s="38"/>
      <c r="J327" s="38"/>
      <c r="K327" s="38"/>
      <c r="L327" s="300"/>
      <c r="M327" s="300"/>
      <c r="N327" s="305"/>
      <c r="O327" s="305"/>
      <c r="P327" s="306" t="s">
        <v>15</v>
      </c>
      <c r="R327" s="38">
        <v>23</v>
      </c>
      <c r="S327" s="300"/>
      <c r="T327" s="300"/>
      <c r="U327" s="305"/>
      <c r="V327" s="305"/>
      <c r="W327" s="306"/>
      <c r="Y327" s="38">
        <v>34</v>
      </c>
      <c r="Z327" s="300"/>
      <c r="AA327" s="300"/>
      <c r="AB327" s="305"/>
      <c r="AC327" s="305"/>
      <c r="AD327" s="306" t="s">
        <v>15</v>
      </c>
    </row>
    <row r="328" spans="1:30" x14ac:dyDescent="0.2">
      <c r="A328" s="38">
        <v>2</v>
      </c>
      <c r="B328" s="300"/>
      <c r="C328" s="300"/>
      <c r="D328" s="305"/>
      <c r="E328" s="305"/>
      <c r="F328" s="306"/>
      <c r="H328" s="38">
        <v>13</v>
      </c>
      <c r="I328" s="38"/>
      <c r="J328" s="38"/>
      <c r="K328" s="38"/>
      <c r="L328" s="300"/>
      <c r="M328" s="300"/>
      <c r="N328" s="305"/>
      <c r="O328" s="305"/>
      <c r="P328" s="306"/>
      <c r="R328" s="38">
        <v>24</v>
      </c>
      <c r="S328" s="300"/>
      <c r="T328" s="300"/>
      <c r="U328" s="305"/>
      <c r="V328" s="305"/>
      <c r="W328" s="306"/>
      <c r="Y328" s="38">
        <v>35</v>
      </c>
      <c r="Z328" s="300"/>
      <c r="AA328" s="300"/>
      <c r="AB328" s="305"/>
      <c r="AC328" s="305"/>
      <c r="AD328" s="306"/>
    </row>
    <row r="329" spans="1:30" x14ac:dyDescent="0.2">
      <c r="A329" s="38">
        <v>3</v>
      </c>
      <c r="B329" s="300"/>
      <c r="C329" s="300"/>
      <c r="D329" s="305"/>
      <c r="E329" s="305"/>
      <c r="F329" s="306"/>
      <c r="H329" s="38">
        <v>14</v>
      </c>
      <c r="I329" s="38"/>
      <c r="J329" s="38"/>
      <c r="K329" s="38"/>
      <c r="L329" s="300"/>
      <c r="M329" s="300"/>
      <c r="N329" s="305"/>
      <c r="O329" s="305"/>
      <c r="P329" s="306"/>
      <c r="R329" s="38">
        <v>25</v>
      </c>
      <c r="S329" s="300"/>
      <c r="T329" s="300"/>
      <c r="U329" s="305"/>
      <c r="V329" s="305"/>
      <c r="W329" s="306" t="s">
        <v>15</v>
      </c>
      <c r="Y329" s="38">
        <v>36</v>
      </c>
      <c r="Z329" s="300"/>
      <c r="AA329" s="300"/>
      <c r="AB329" s="305"/>
      <c r="AC329" s="305"/>
      <c r="AD329" s="306"/>
    </row>
    <row r="330" spans="1:30" x14ac:dyDescent="0.2">
      <c r="A330" s="38">
        <v>4</v>
      </c>
      <c r="B330" s="300"/>
      <c r="C330" s="300"/>
      <c r="D330" s="305"/>
      <c r="E330" s="305"/>
      <c r="F330" s="306"/>
      <c r="H330" s="38">
        <v>15</v>
      </c>
      <c r="I330" s="38"/>
      <c r="J330" s="38"/>
      <c r="K330" s="38"/>
      <c r="L330" s="300"/>
      <c r="M330" s="300"/>
      <c r="N330" s="305"/>
      <c r="O330" s="305"/>
      <c r="P330" s="306"/>
      <c r="R330" s="38">
        <v>26</v>
      </c>
      <c r="S330" s="300"/>
      <c r="T330" s="300"/>
      <c r="U330" s="305"/>
      <c r="V330" s="305"/>
      <c r="W330" s="306"/>
      <c r="Y330" s="38">
        <v>37</v>
      </c>
      <c r="Z330" s="300"/>
      <c r="AA330" s="300"/>
      <c r="AB330" s="305"/>
      <c r="AC330" s="305"/>
      <c r="AD330" s="306"/>
    </row>
    <row r="331" spans="1:30" x14ac:dyDescent="0.2">
      <c r="A331" s="38">
        <v>5</v>
      </c>
      <c r="B331" s="300"/>
      <c r="C331" s="300"/>
      <c r="D331" s="305"/>
      <c r="E331" s="305"/>
      <c r="F331" s="306"/>
      <c r="H331" s="38">
        <v>16</v>
      </c>
      <c r="I331" s="38"/>
      <c r="J331" s="38"/>
      <c r="K331" s="38"/>
      <c r="L331" s="300"/>
      <c r="M331" s="300"/>
      <c r="N331" s="305"/>
      <c r="O331" s="305"/>
      <c r="P331" s="306" t="s">
        <v>15</v>
      </c>
      <c r="R331" s="38">
        <v>27</v>
      </c>
      <c r="S331" s="300"/>
      <c r="T331" s="300"/>
      <c r="U331" s="305"/>
      <c r="V331" s="305"/>
      <c r="W331" s="306" t="s">
        <v>15</v>
      </c>
      <c r="Y331" s="38">
        <v>38</v>
      </c>
      <c r="Z331" s="300"/>
      <c r="AA331" s="300"/>
      <c r="AB331" s="305"/>
      <c r="AC331" s="305"/>
      <c r="AD331" s="306" t="s">
        <v>15</v>
      </c>
    </row>
    <row r="332" spans="1:30" x14ac:dyDescent="0.2">
      <c r="A332" s="38">
        <v>6</v>
      </c>
      <c r="B332" s="300"/>
      <c r="C332" s="300"/>
      <c r="D332" s="305"/>
      <c r="E332" s="305"/>
      <c r="F332" s="306"/>
      <c r="H332" s="38">
        <v>17</v>
      </c>
      <c r="I332" s="38"/>
      <c r="J332" s="38"/>
      <c r="K332" s="38"/>
      <c r="L332" s="300"/>
      <c r="M332" s="300"/>
      <c r="N332" s="305"/>
      <c r="O332" s="305"/>
      <c r="P332" s="306"/>
      <c r="R332" s="38">
        <v>28</v>
      </c>
      <c r="S332" s="300"/>
      <c r="T332" s="300"/>
      <c r="U332" s="305"/>
      <c r="V332" s="305"/>
      <c r="W332" s="306"/>
      <c r="Y332" s="38">
        <v>39</v>
      </c>
      <c r="Z332" s="300"/>
      <c r="AA332" s="300"/>
      <c r="AB332" s="305"/>
      <c r="AC332" s="305"/>
      <c r="AD332" s="306"/>
    </row>
    <row r="333" spans="1:30" x14ac:dyDescent="0.2">
      <c r="A333" s="38">
        <v>7</v>
      </c>
      <c r="B333" s="300"/>
      <c r="C333" s="300"/>
      <c r="D333" s="305"/>
      <c r="E333" s="305"/>
      <c r="F333" s="306"/>
      <c r="H333" s="38">
        <v>18</v>
      </c>
      <c r="I333" s="38"/>
      <c r="J333" s="38"/>
      <c r="K333" s="38"/>
      <c r="L333" s="300"/>
      <c r="M333" s="300"/>
      <c r="N333" s="305"/>
      <c r="O333" s="305"/>
      <c r="P333" s="306"/>
      <c r="R333" s="38">
        <v>29</v>
      </c>
      <c r="S333" s="300"/>
      <c r="T333" s="300"/>
      <c r="U333" s="305"/>
      <c r="V333" s="305"/>
      <c r="W333" s="306"/>
      <c r="Y333" s="38">
        <v>40</v>
      </c>
      <c r="Z333" s="300"/>
      <c r="AA333" s="300"/>
      <c r="AB333" s="305"/>
      <c r="AC333" s="305"/>
      <c r="AD333" s="306"/>
    </row>
    <row r="334" spans="1:30" x14ac:dyDescent="0.2">
      <c r="A334" s="38">
        <v>8</v>
      </c>
      <c r="B334" s="300"/>
      <c r="C334" s="300"/>
      <c r="D334" s="305"/>
      <c r="E334" s="305"/>
      <c r="F334" s="306"/>
      <c r="H334" s="38">
        <v>19</v>
      </c>
      <c r="I334" s="38"/>
      <c r="J334" s="38"/>
      <c r="K334" s="38"/>
      <c r="L334" s="300"/>
      <c r="M334" s="300"/>
      <c r="N334" s="305"/>
      <c r="O334" s="305"/>
      <c r="P334" s="306" t="s">
        <v>15</v>
      </c>
      <c r="R334" s="38">
        <v>30</v>
      </c>
      <c r="S334" s="300"/>
      <c r="T334" s="300"/>
      <c r="U334" s="305"/>
      <c r="V334" s="305"/>
      <c r="W334" s="306" t="s">
        <v>15</v>
      </c>
      <c r="Y334" s="38">
        <v>41</v>
      </c>
      <c r="Z334" s="300"/>
      <c r="AA334" s="300"/>
      <c r="AB334" s="305"/>
      <c r="AC334" s="305"/>
      <c r="AD334" s="306" t="s">
        <v>15</v>
      </c>
    </row>
    <row r="335" spans="1:30" x14ac:dyDescent="0.2">
      <c r="A335" s="38">
        <v>9</v>
      </c>
      <c r="B335" s="300"/>
      <c r="C335" s="300"/>
      <c r="D335" s="305"/>
      <c r="E335" s="305"/>
      <c r="F335" s="306"/>
      <c r="H335" s="38">
        <v>20</v>
      </c>
      <c r="I335" s="38"/>
      <c r="J335" s="38"/>
      <c r="K335" s="38"/>
      <c r="L335" s="300"/>
      <c r="M335" s="300"/>
      <c r="N335" s="305"/>
      <c r="O335" s="305"/>
      <c r="P335" s="306"/>
      <c r="R335" s="38">
        <v>31</v>
      </c>
      <c r="S335" s="300"/>
      <c r="T335" s="300"/>
      <c r="U335" s="305"/>
      <c r="V335" s="305"/>
      <c r="W335" s="306"/>
      <c r="Y335" s="38">
        <v>42</v>
      </c>
      <c r="Z335" s="300"/>
      <c r="AA335" s="300"/>
      <c r="AB335" s="305"/>
      <c r="AC335" s="305"/>
      <c r="AD335" s="306"/>
    </row>
    <row r="336" spans="1:30" x14ac:dyDescent="0.2">
      <c r="A336" s="38">
        <v>10</v>
      </c>
      <c r="B336" s="300"/>
      <c r="C336" s="300"/>
      <c r="D336" s="305"/>
      <c r="E336" s="305"/>
      <c r="F336" s="306"/>
      <c r="H336" s="38">
        <v>21</v>
      </c>
      <c r="I336" s="38"/>
      <c r="J336" s="38"/>
      <c r="K336" s="38"/>
      <c r="L336" s="300"/>
      <c r="M336" s="300"/>
      <c r="N336" s="305"/>
      <c r="O336" s="305"/>
      <c r="P336" s="306"/>
      <c r="R336" s="38">
        <v>32</v>
      </c>
      <c r="S336" s="300"/>
      <c r="T336" s="300"/>
      <c r="U336" s="305"/>
      <c r="V336" s="305"/>
      <c r="W336" s="306"/>
      <c r="Y336" s="38">
        <v>43</v>
      </c>
      <c r="Z336" s="300"/>
      <c r="AA336" s="300"/>
      <c r="AB336" s="305"/>
      <c r="AC336" s="305"/>
      <c r="AD336" s="306"/>
    </row>
    <row r="337" spans="1:30" ht="13.5" thickBot="1" x14ac:dyDescent="0.25">
      <c r="A337" s="39">
        <v>11</v>
      </c>
      <c r="B337" s="307"/>
      <c r="C337" s="307"/>
      <c r="D337" s="305"/>
      <c r="E337" s="305"/>
      <c r="F337" s="308"/>
      <c r="H337" s="38">
        <v>22</v>
      </c>
      <c r="I337" s="38"/>
      <c r="J337" s="38"/>
      <c r="K337" s="38"/>
      <c r="L337" s="300"/>
      <c r="M337" s="300"/>
      <c r="N337" s="307"/>
      <c r="O337" s="305"/>
      <c r="P337" s="306"/>
      <c r="R337" s="38">
        <v>33</v>
      </c>
      <c r="S337" s="307"/>
      <c r="T337" s="307"/>
      <c r="U337" s="307"/>
      <c r="V337" s="305"/>
      <c r="W337" s="308"/>
      <c r="Y337" s="40"/>
      <c r="Z337" s="42" t="s">
        <v>5</v>
      </c>
      <c r="AA337" s="43"/>
      <c r="AB337" s="43"/>
      <c r="AC337" s="43"/>
      <c r="AD337" s="44">
        <f>SUM(F327:F337)+SUM(P327:P337)+SUM(AD327:AD336)+SUM(W327:W337)</f>
        <v>0</v>
      </c>
    </row>
    <row r="338" spans="1:30" x14ac:dyDescent="0.2">
      <c r="L338" s="3"/>
    </row>
    <row r="339" spans="1:30" x14ac:dyDescent="0.2">
      <c r="L339" s="3"/>
    </row>
    <row r="340" spans="1:30" x14ac:dyDescent="0.2">
      <c r="L340" s="3"/>
    </row>
    <row r="341" spans="1:30" x14ac:dyDescent="0.2">
      <c r="L341" s="3"/>
    </row>
    <row r="342" spans="1:30" x14ac:dyDescent="0.2">
      <c r="L342" s="3"/>
    </row>
    <row r="343" spans="1:30" x14ac:dyDescent="0.2">
      <c r="L343" s="3"/>
    </row>
    <row r="344" spans="1:30" ht="13.5" thickBot="1" x14ac:dyDescent="0.25">
      <c r="L344" s="3"/>
    </row>
    <row r="345" spans="1:30" x14ac:dyDescent="0.2">
      <c r="A345" s="33">
        <v>15</v>
      </c>
      <c r="B345" s="34"/>
      <c r="C345" s="471" t="s">
        <v>44</v>
      </c>
      <c r="D345" s="471" t="s">
        <v>182</v>
      </c>
      <c r="E345" s="471" t="s">
        <v>41</v>
      </c>
      <c r="F345" s="471" t="s">
        <v>21</v>
      </c>
      <c r="H345" s="33"/>
      <c r="I345" s="34"/>
      <c r="J345" s="34"/>
      <c r="K345" s="34"/>
      <c r="L345" s="34"/>
      <c r="M345" s="471" t="s">
        <v>44</v>
      </c>
      <c r="N345" s="471" t="s">
        <v>182</v>
      </c>
      <c r="O345" s="471" t="s">
        <v>41</v>
      </c>
      <c r="P345" s="471" t="s">
        <v>21</v>
      </c>
      <c r="R345" s="33">
        <v>15</v>
      </c>
      <c r="S345" s="34"/>
      <c r="T345" s="471" t="s">
        <v>44</v>
      </c>
      <c r="U345" s="471" t="s">
        <v>182</v>
      </c>
      <c r="V345" s="471" t="s">
        <v>41</v>
      </c>
      <c r="W345" s="471" t="s">
        <v>21</v>
      </c>
      <c r="Y345" s="33"/>
      <c r="Z345" s="34"/>
      <c r="AA345" s="471" t="s">
        <v>44</v>
      </c>
      <c r="AB345" s="471" t="s">
        <v>182</v>
      </c>
      <c r="AC345" s="471" t="s">
        <v>41</v>
      </c>
      <c r="AD345" s="471" t="s">
        <v>21</v>
      </c>
    </row>
    <row r="346" spans="1:30" ht="25.5" x14ac:dyDescent="0.2">
      <c r="A346" s="35" t="s">
        <v>9</v>
      </c>
      <c r="B346" s="64" t="str">
        <f>+" אסמכתא " &amp; B17 &amp;"         חזרה לטבלה "</f>
        <v xml:space="preserve"> אסמכתא          חזרה לטבלה </v>
      </c>
      <c r="C346" s="472"/>
      <c r="D346" s="473" t="s">
        <v>93</v>
      </c>
      <c r="E346" s="472"/>
      <c r="F346" s="473"/>
      <c r="H346" s="35" t="s">
        <v>27</v>
      </c>
      <c r="I346" s="37"/>
      <c r="J346" s="37"/>
      <c r="K346" s="37"/>
      <c r="L346" s="64" t="str">
        <f>+" אסמכתא " &amp; B17 &amp;"         חזרה לטבלה "</f>
        <v xml:space="preserve"> אסמכתא          חזרה לטבלה </v>
      </c>
      <c r="M346" s="472"/>
      <c r="N346" s="473" t="s">
        <v>93</v>
      </c>
      <c r="O346" s="472"/>
      <c r="P346" s="473"/>
      <c r="R346" s="35" t="s">
        <v>9</v>
      </c>
      <c r="S346" s="64" t="str">
        <f>+" אסמכתא " &amp; B17 &amp;"         חזרה לטבלה "</f>
        <v xml:space="preserve"> אסמכתא          חזרה לטבלה </v>
      </c>
      <c r="T346" s="472"/>
      <c r="U346" s="473" t="s">
        <v>93</v>
      </c>
      <c r="V346" s="472"/>
      <c r="W346" s="473"/>
      <c r="Y346" s="35" t="s">
        <v>27</v>
      </c>
      <c r="Z346" s="64" t="str">
        <f>+" אסמכתא " &amp; B17 &amp;"         חזרה לטבלה "</f>
        <v xml:space="preserve"> אסמכתא          חזרה לטבלה </v>
      </c>
      <c r="AA346" s="472"/>
      <c r="AB346" s="473" t="s">
        <v>93</v>
      </c>
      <c r="AC346" s="472"/>
      <c r="AD346" s="473"/>
    </row>
    <row r="347" spans="1:30" x14ac:dyDescent="0.2">
      <c r="A347" s="38">
        <v>1</v>
      </c>
      <c r="B347" s="300"/>
      <c r="C347" s="300"/>
      <c r="D347" s="305"/>
      <c r="E347" s="305"/>
      <c r="F347" s="306"/>
      <c r="H347" s="38">
        <v>12</v>
      </c>
      <c r="I347" s="38"/>
      <c r="J347" s="38"/>
      <c r="K347" s="38"/>
      <c r="L347" s="300"/>
      <c r="M347" s="300"/>
      <c r="N347" s="305"/>
      <c r="O347" s="305"/>
      <c r="P347" s="306" t="s">
        <v>15</v>
      </c>
      <c r="R347" s="38">
        <v>23</v>
      </c>
      <c r="S347" s="300"/>
      <c r="T347" s="300"/>
      <c r="U347" s="305"/>
      <c r="V347" s="305"/>
      <c r="W347" s="306"/>
      <c r="Y347" s="38">
        <v>34</v>
      </c>
      <c r="Z347" s="300"/>
      <c r="AA347" s="300"/>
      <c r="AB347" s="305"/>
      <c r="AC347" s="305"/>
      <c r="AD347" s="306" t="s">
        <v>15</v>
      </c>
    </row>
    <row r="348" spans="1:30" x14ac:dyDescent="0.2">
      <c r="A348" s="38">
        <v>2</v>
      </c>
      <c r="B348" s="300"/>
      <c r="C348" s="300"/>
      <c r="D348" s="305"/>
      <c r="E348" s="305"/>
      <c r="F348" s="306"/>
      <c r="H348" s="38">
        <v>13</v>
      </c>
      <c r="I348" s="38"/>
      <c r="J348" s="38"/>
      <c r="K348" s="38"/>
      <c r="L348" s="300"/>
      <c r="M348" s="300"/>
      <c r="N348" s="305"/>
      <c r="O348" s="305"/>
      <c r="P348" s="306"/>
      <c r="R348" s="38">
        <v>24</v>
      </c>
      <c r="S348" s="300"/>
      <c r="T348" s="300"/>
      <c r="U348" s="305"/>
      <c r="V348" s="305"/>
      <c r="W348" s="306"/>
      <c r="Y348" s="38">
        <v>35</v>
      </c>
      <c r="Z348" s="300"/>
      <c r="AA348" s="300"/>
      <c r="AB348" s="305"/>
      <c r="AC348" s="305"/>
      <c r="AD348" s="306"/>
    </row>
    <row r="349" spans="1:30" x14ac:dyDescent="0.2">
      <c r="A349" s="38">
        <v>3</v>
      </c>
      <c r="B349" s="300"/>
      <c r="C349" s="300"/>
      <c r="D349" s="305"/>
      <c r="E349" s="305"/>
      <c r="F349" s="306"/>
      <c r="H349" s="38">
        <v>14</v>
      </c>
      <c r="I349" s="38"/>
      <c r="J349" s="38"/>
      <c r="K349" s="38"/>
      <c r="L349" s="300"/>
      <c r="M349" s="300"/>
      <c r="N349" s="305"/>
      <c r="O349" s="305"/>
      <c r="P349" s="306"/>
      <c r="R349" s="38">
        <v>25</v>
      </c>
      <c r="S349" s="300"/>
      <c r="T349" s="300"/>
      <c r="U349" s="305"/>
      <c r="V349" s="305"/>
      <c r="W349" s="306" t="s">
        <v>15</v>
      </c>
      <c r="Y349" s="38">
        <v>36</v>
      </c>
      <c r="Z349" s="300"/>
      <c r="AA349" s="300"/>
      <c r="AB349" s="305"/>
      <c r="AC349" s="305"/>
      <c r="AD349" s="306"/>
    </row>
    <row r="350" spans="1:30" x14ac:dyDescent="0.2">
      <c r="A350" s="38">
        <v>4</v>
      </c>
      <c r="B350" s="300"/>
      <c r="C350" s="300"/>
      <c r="D350" s="305"/>
      <c r="E350" s="305"/>
      <c r="F350" s="306"/>
      <c r="H350" s="38">
        <v>15</v>
      </c>
      <c r="I350" s="38"/>
      <c r="J350" s="38"/>
      <c r="K350" s="38"/>
      <c r="L350" s="300"/>
      <c r="M350" s="300"/>
      <c r="N350" s="305"/>
      <c r="O350" s="305"/>
      <c r="P350" s="306"/>
      <c r="R350" s="38">
        <v>26</v>
      </c>
      <c r="S350" s="300"/>
      <c r="T350" s="300"/>
      <c r="U350" s="305"/>
      <c r="V350" s="305"/>
      <c r="W350" s="306"/>
      <c r="Y350" s="38">
        <v>37</v>
      </c>
      <c r="Z350" s="300"/>
      <c r="AA350" s="300"/>
      <c r="AB350" s="305"/>
      <c r="AC350" s="305"/>
      <c r="AD350" s="306"/>
    </row>
    <row r="351" spans="1:30" x14ac:dyDescent="0.2">
      <c r="A351" s="38">
        <v>5</v>
      </c>
      <c r="B351" s="300"/>
      <c r="C351" s="300"/>
      <c r="D351" s="305"/>
      <c r="E351" s="305"/>
      <c r="F351" s="306"/>
      <c r="H351" s="38">
        <v>16</v>
      </c>
      <c r="I351" s="38"/>
      <c r="J351" s="38"/>
      <c r="K351" s="38"/>
      <c r="L351" s="300"/>
      <c r="M351" s="300"/>
      <c r="N351" s="305"/>
      <c r="O351" s="305"/>
      <c r="P351" s="306" t="s">
        <v>15</v>
      </c>
      <c r="R351" s="38">
        <v>27</v>
      </c>
      <c r="S351" s="300"/>
      <c r="T351" s="300"/>
      <c r="U351" s="305"/>
      <c r="V351" s="305"/>
      <c r="W351" s="306" t="s">
        <v>15</v>
      </c>
      <c r="Y351" s="38">
        <v>38</v>
      </c>
      <c r="Z351" s="300"/>
      <c r="AA351" s="300"/>
      <c r="AB351" s="305"/>
      <c r="AC351" s="305"/>
      <c r="AD351" s="306" t="s">
        <v>15</v>
      </c>
    </row>
    <row r="352" spans="1:30" x14ac:dyDescent="0.2">
      <c r="A352" s="38">
        <v>6</v>
      </c>
      <c r="B352" s="300"/>
      <c r="C352" s="300"/>
      <c r="D352" s="305"/>
      <c r="E352" s="305"/>
      <c r="F352" s="306"/>
      <c r="H352" s="38">
        <v>17</v>
      </c>
      <c r="I352" s="38"/>
      <c r="J352" s="38"/>
      <c r="K352" s="38"/>
      <c r="L352" s="300"/>
      <c r="M352" s="300"/>
      <c r="N352" s="305"/>
      <c r="O352" s="305"/>
      <c r="P352" s="306"/>
      <c r="R352" s="38">
        <v>28</v>
      </c>
      <c r="S352" s="300"/>
      <c r="T352" s="300"/>
      <c r="U352" s="305"/>
      <c r="V352" s="305"/>
      <c r="W352" s="306"/>
      <c r="Y352" s="38">
        <v>39</v>
      </c>
      <c r="Z352" s="300"/>
      <c r="AA352" s="300"/>
      <c r="AB352" s="305"/>
      <c r="AC352" s="305"/>
      <c r="AD352" s="306"/>
    </row>
    <row r="353" spans="1:30" x14ac:dyDescent="0.2">
      <c r="A353" s="38">
        <v>7</v>
      </c>
      <c r="B353" s="300"/>
      <c r="C353" s="300"/>
      <c r="D353" s="305"/>
      <c r="E353" s="305"/>
      <c r="F353" s="306"/>
      <c r="H353" s="38">
        <v>18</v>
      </c>
      <c r="I353" s="38"/>
      <c r="J353" s="38"/>
      <c r="K353" s="38"/>
      <c r="L353" s="300"/>
      <c r="M353" s="300"/>
      <c r="N353" s="305"/>
      <c r="O353" s="305"/>
      <c r="P353" s="306"/>
      <c r="R353" s="38">
        <v>29</v>
      </c>
      <c r="S353" s="300"/>
      <c r="T353" s="300"/>
      <c r="U353" s="305"/>
      <c r="V353" s="305"/>
      <c r="W353" s="306"/>
      <c r="Y353" s="38">
        <v>40</v>
      </c>
      <c r="Z353" s="300"/>
      <c r="AA353" s="300"/>
      <c r="AB353" s="305"/>
      <c r="AC353" s="305"/>
      <c r="AD353" s="306"/>
    </row>
    <row r="354" spans="1:30" x14ac:dyDescent="0.2">
      <c r="A354" s="38">
        <v>8</v>
      </c>
      <c r="B354" s="300"/>
      <c r="C354" s="300"/>
      <c r="D354" s="305"/>
      <c r="E354" s="305"/>
      <c r="F354" s="306"/>
      <c r="H354" s="38">
        <v>19</v>
      </c>
      <c r="I354" s="38"/>
      <c r="J354" s="38"/>
      <c r="K354" s="38"/>
      <c r="L354" s="300"/>
      <c r="M354" s="300"/>
      <c r="N354" s="305"/>
      <c r="O354" s="305"/>
      <c r="P354" s="306" t="s">
        <v>15</v>
      </c>
      <c r="R354" s="38">
        <v>30</v>
      </c>
      <c r="S354" s="300"/>
      <c r="T354" s="300"/>
      <c r="U354" s="305"/>
      <c r="V354" s="305"/>
      <c r="W354" s="306" t="s">
        <v>15</v>
      </c>
      <c r="Y354" s="38">
        <v>41</v>
      </c>
      <c r="Z354" s="300"/>
      <c r="AA354" s="300"/>
      <c r="AB354" s="305"/>
      <c r="AC354" s="305"/>
      <c r="AD354" s="306" t="s">
        <v>15</v>
      </c>
    </row>
    <row r="355" spans="1:30" x14ac:dyDescent="0.2">
      <c r="A355" s="38">
        <v>9</v>
      </c>
      <c r="B355" s="300"/>
      <c r="C355" s="300"/>
      <c r="D355" s="305"/>
      <c r="E355" s="305"/>
      <c r="F355" s="306"/>
      <c r="H355" s="38">
        <v>20</v>
      </c>
      <c r="I355" s="38"/>
      <c r="J355" s="38"/>
      <c r="K355" s="38"/>
      <c r="L355" s="300"/>
      <c r="M355" s="300"/>
      <c r="N355" s="305"/>
      <c r="O355" s="305"/>
      <c r="P355" s="306"/>
      <c r="R355" s="38">
        <v>31</v>
      </c>
      <c r="S355" s="300"/>
      <c r="T355" s="300"/>
      <c r="U355" s="305"/>
      <c r="V355" s="305"/>
      <c r="W355" s="306"/>
      <c r="Y355" s="38">
        <v>42</v>
      </c>
      <c r="Z355" s="300"/>
      <c r="AA355" s="300"/>
      <c r="AB355" s="305"/>
      <c r="AC355" s="305"/>
      <c r="AD355" s="306"/>
    </row>
    <row r="356" spans="1:30" x14ac:dyDescent="0.2">
      <c r="A356" s="38">
        <v>10</v>
      </c>
      <c r="B356" s="300"/>
      <c r="C356" s="300"/>
      <c r="D356" s="305"/>
      <c r="E356" s="305"/>
      <c r="F356" s="306"/>
      <c r="H356" s="38">
        <v>21</v>
      </c>
      <c r="I356" s="38"/>
      <c r="J356" s="38"/>
      <c r="K356" s="38"/>
      <c r="L356" s="300"/>
      <c r="M356" s="300"/>
      <c r="N356" s="305"/>
      <c r="O356" s="305"/>
      <c r="P356" s="306"/>
      <c r="R356" s="38">
        <v>32</v>
      </c>
      <c r="S356" s="300"/>
      <c r="T356" s="300"/>
      <c r="U356" s="305"/>
      <c r="V356" s="305"/>
      <c r="W356" s="306"/>
      <c r="Y356" s="38">
        <v>43</v>
      </c>
      <c r="Z356" s="300"/>
      <c r="AA356" s="300"/>
      <c r="AB356" s="305"/>
      <c r="AC356" s="305"/>
      <c r="AD356" s="306"/>
    </row>
    <row r="357" spans="1:30" ht="13.5" thickBot="1" x14ac:dyDescent="0.25">
      <c r="A357" s="39">
        <v>11</v>
      </c>
      <c r="B357" s="307"/>
      <c r="C357" s="307"/>
      <c r="D357" s="305"/>
      <c r="E357" s="305"/>
      <c r="F357" s="308"/>
      <c r="H357" s="38">
        <v>22</v>
      </c>
      <c r="I357" s="38"/>
      <c r="J357" s="38"/>
      <c r="K357" s="38"/>
      <c r="L357" s="300"/>
      <c r="M357" s="300"/>
      <c r="N357" s="307"/>
      <c r="O357" s="305"/>
      <c r="P357" s="306"/>
      <c r="R357" s="38">
        <v>33</v>
      </c>
      <c r="S357" s="307"/>
      <c r="T357" s="307"/>
      <c r="U357" s="307"/>
      <c r="V357" s="305"/>
      <c r="W357" s="308"/>
      <c r="Y357" s="40"/>
      <c r="Z357" s="42" t="s">
        <v>5</v>
      </c>
      <c r="AA357" s="43"/>
      <c r="AB357" s="43"/>
      <c r="AC357" s="43"/>
      <c r="AD357" s="44">
        <f>SUM(F347:F357)+SUM(P347:P357)+SUM(AD347:AD356)+SUM(W347:W357)</f>
        <v>0</v>
      </c>
    </row>
    <row r="358" spans="1:30" x14ac:dyDescent="0.2">
      <c r="L358" s="3"/>
    </row>
    <row r="359" spans="1:30" x14ac:dyDescent="0.2">
      <c r="L359" s="3"/>
    </row>
    <row r="360" spans="1:30" x14ac:dyDescent="0.2">
      <c r="L360" s="3"/>
    </row>
    <row r="361" spans="1:30" x14ac:dyDescent="0.2">
      <c r="L361" s="3"/>
    </row>
    <row r="362" spans="1:30" x14ac:dyDescent="0.2">
      <c r="L362" s="3"/>
    </row>
    <row r="363" spans="1:30" x14ac:dyDescent="0.2">
      <c r="L363" s="3"/>
    </row>
    <row r="364" spans="1:30" ht="13.5" thickBot="1" x14ac:dyDescent="0.25">
      <c r="L364" s="3"/>
    </row>
    <row r="365" spans="1:30" x14ac:dyDescent="0.2">
      <c r="A365" s="33">
        <v>16</v>
      </c>
      <c r="B365" s="34"/>
      <c r="C365" s="471" t="s">
        <v>44</v>
      </c>
      <c r="D365" s="471" t="s">
        <v>182</v>
      </c>
      <c r="E365" s="471" t="s">
        <v>41</v>
      </c>
      <c r="F365" s="471" t="s">
        <v>21</v>
      </c>
      <c r="H365" s="33"/>
      <c r="I365" s="34"/>
      <c r="J365" s="34"/>
      <c r="K365" s="34"/>
      <c r="L365" s="34"/>
      <c r="M365" s="471" t="s">
        <v>44</v>
      </c>
      <c r="N365" s="471" t="s">
        <v>182</v>
      </c>
      <c r="O365" s="471" t="s">
        <v>41</v>
      </c>
      <c r="P365" s="471" t="s">
        <v>21</v>
      </c>
      <c r="R365" s="33">
        <v>16</v>
      </c>
      <c r="S365" s="34"/>
      <c r="T365" s="471" t="s">
        <v>44</v>
      </c>
      <c r="U365" s="471" t="s">
        <v>182</v>
      </c>
      <c r="V365" s="471" t="s">
        <v>41</v>
      </c>
      <c r="W365" s="471" t="s">
        <v>21</v>
      </c>
      <c r="Y365" s="33"/>
      <c r="Z365" s="34"/>
      <c r="AA365" s="471" t="s">
        <v>44</v>
      </c>
      <c r="AB365" s="471" t="s">
        <v>182</v>
      </c>
      <c r="AC365" s="471" t="s">
        <v>41</v>
      </c>
      <c r="AD365" s="471" t="s">
        <v>21</v>
      </c>
    </row>
    <row r="366" spans="1:30" ht="25.5" x14ac:dyDescent="0.2">
      <c r="A366" s="35" t="s">
        <v>9</v>
      </c>
      <c r="B366" s="64" t="str">
        <f>+" אסמכתא " &amp; B18 &amp;"         חזרה לטבלה "</f>
        <v xml:space="preserve"> אסמכתא          חזרה לטבלה </v>
      </c>
      <c r="C366" s="472"/>
      <c r="D366" s="473" t="s">
        <v>93</v>
      </c>
      <c r="E366" s="472"/>
      <c r="F366" s="473"/>
      <c r="H366" s="35" t="s">
        <v>27</v>
      </c>
      <c r="I366" s="37"/>
      <c r="J366" s="37"/>
      <c r="K366" s="37"/>
      <c r="L366" s="64" t="str">
        <f>+" אסמכתא " &amp; B18 &amp;"         חזרה לטבלה "</f>
        <v xml:space="preserve"> אסמכתא          חזרה לטבלה </v>
      </c>
      <c r="M366" s="472"/>
      <c r="N366" s="473" t="s">
        <v>93</v>
      </c>
      <c r="O366" s="472"/>
      <c r="P366" s="473"/>
      <c r="R366" s="35" t="s">
        <v>9</v>
      </c>
      <c r="S366" s="64" t="str">
        <f>+" אסמכתא " &amp; B18 &amp;"         חזרה לטבלה "</f>
        <v xml:space="preserve"> אסמכתא          חזרה לטבלה </v>
      </c>
      <c r="T366" s="472"/>
      <c r="U366" s="473" t="s">
        <v>93</v>
      </c>
      <c r="V366" s="472"/>
      <c r="W366" s="473"/>
      <c r="Y366" s="35" t="s">
        <v>27</v>
      </c>
      <c r="Z366" s="64" t="str">
        <f>+" אסמכתא " &amp; B18 &amp;"         חזרה לטבלה "</f>
        <v xml:space="preserve"> אסמכתא          חזרה לטבלה </v>
      </c>
      <c r="AA366" s="472"/>
      <c r="AB366" s="473" t="s">
        <v>93</v>
      </c>
      <c r="AC366" s="472"/>
      <c r="AD366" s="473"/>
    </row>
    <row r="367" spans="1:30" x14ac:dyDescent="0.2">
      <c r="A367" s="38">
        <v>1</v>
      </c>
      <c r="B367" s="300"/>
      <c r="C367" s="300"/>
      <c r="D367" s="305"/>
      <c r="E367" s="305"/>
      <c r="F367" s="306"/>
      <c r="H367" s="38">
        <v>12</v>
      </c>
      <c r="I367" s="38"/>
      <c r="J367" s="38"/>
      <c r="K367" s="38"/>
      <c r="L367" s="300"/>
      <c r="M367" s="300"/>
      <c r="N367" s="305"/>
      <c r="O367" s="305"/>
      <c r="P367" s="306" t="s">
        <v>15</v>
      </c>
      <c r="R367" s="38">
        <v>23</v>
      </c>
      <c r="S367" s="300"/>
      <c r="T367" s="300"/>
      <c r="U367" s="305"/>
      <c r="V367" s="305"/>
      <c r="W367" s="306"/>
      <c r="Y367" s="38">
        <v>34</v>
      </c>
      <c r="Z367" s="300"/>
      <c r="AA367" s="300"/>
      <c r="AB367" s="305"/>
      <c r="AC367" s="305"/>
      <c r="AD367" s="306" t="s">
        <v>15</v>
      </c>
    </row>
    <row r="368" spans="1:30" x14ac:dyDescent="0.2">
      <c r="A368" s="38">
        <v>2</v>
      </c>
      <c r="B368" s="300"/>
      <c r="C368" s="300"/>
      <c r="D368" s="305"/>
      <c r="E368" s="305"/>
      <c r="F368" s="306"/>
      <c r="H368" s="38">
        <v>13</v>
      </c>
      <c r="I368" s="38"/>
      <c r="J368" s="38"/>
      <c r="K368" s="38"/>
      <c r="L368" s="300"/>
      <c r="M368" s="300"/>
      <c r="N368" s="305"/>
      <c r="O368" s="305"/>
      <c r="P368" s="306"/>
      <c r="R368" s="38">
        <v>24</v>
      </c>
      <c r="S368" s="300"/>
      <c r="T368" s="300"/>
      <c r="U368" s="305"/>
      <c r="V368" s="305"/>
      <c r="W368" s="306"/>
      <c r="Y368" s="38">
        <v>35</v>
      </c>
      <c r="Z368" s="300"/>
      <c r="AA368" s="300"/>
      <c r="AB368" s="305"/>
      <c r="AC368" s="305"/>
      <c r="AD368" s="306"/>
    </row>
    <row r="369" spans="1:30" x14ac:dyDescent="0.2">
      <c r="A369" s="38">
        <v>3</v>
      </c>
      <c r="B369" s="300"/>
      <c r="C369" s="300"/>
      <c r="D369" s="305"/>
      <c r="E369" s="305"/>
      <c r="F369" s="306"/>
      <c r="H369" s="38">
        <v>14</v>
      </c>
      <c r="I369" s="38"/>
      <c r="J369" s="38"/>
      <c r="K369" s="38"/>
      <c r="L369" s="300"/>
      <c r="M369" s="300"/>
      <c r="N369" s="305"/>
      <c r="O369" s="305"/>
      <c r="P369" s="306"/>
      <c r="R369" s="38">
        <v>25</v>
      </c>
      <c r="S369" s="300"/>
      <c r="T369" s="300"/>
      <c r="U369" s="305"/>
      <c r="V369" s="305"/>
      <c r="W369" s="306" t="s">
        <v>15</v>
      </c>
      <c r="Y369" s="38">
        <v>36</v>
      </c>
      <c r="Z369" s="300"/>
      <c r="AA369" s="300"/>
      <c r="AB369" s="305"/>
      <c r="AC369" s="305"/>
      <c r="AD369" s="306"/>
    </row>
    <row r="370" spans="1:30" x14ac:dyDescent="0.2">
      <c r="A370" s="38">
        <v>4</v>
      </c>
      <c r="B370" s="300"/>
      <c r="C370" s="300"/>
      <c r="D370" s="305"/>
      <c r="E370" s="305"/>
      <c r="F370" s="306"/>
      <c r="H370" s="38">
        <v>15</v>
      </c>
      <c r="I370" s="38"/>
      <c r="J370" s="38"/>
      <c r="K370" s="38"/>
      <c r="L370" s="300"/>
      <c r="M370" s="300"/>
      <c r="N370" s="305"/>
      <c r="O370" s="305"/>
      <c r="P370" s="306"/>
      <c r="R370" s="38">
        <v>26</v>
      </c>
      <c r="S370" s="300"/>
      <c r="T370" s="300"/>
      <c r="U370" s="305"/>
      <c r="V370" s="305"/>
      <c r="W370" s="306"/>
      <c r="Y370" s="38">
        <v>37</v>
      </c>
      <c r="Z370" s="300"/>
      <c r="AA370" s="300"/>
      <c r="AB370" s="305"/>
      <c r="AC370" s="305"/>
      <c r="AD370" s="306"/>
    </row>
    <row r="371" spans="1:30" x14ac:dyDescent="0.2">
      <c r="A371" s="38">
        <v>5</v>
      </c>
      <c r="B371" s="300"/>
      <c r="C371" s="300"/>
      <c r="D371" s="305"/>
      <c r="E371" s="305"/>
      <c r="F371" s="306"/>
      <c r="H371" s="38">
        <v>16</v>
      </c>
      <c r="I371" s="38"/>
      <c r="J371" s="38"/>
      <c r="K371" s="38"/>
      <c r="L371" s="300"/>
      <c r="M371" s="300"/>
      <c r="N371" s="305"/>
      <c r="O371" s="305"/>
      <c r="P371" s="306" t="s">
        <v>15</v>
      </c>
      <c r="R371" s="38">
        <v>27</v>
      </c>
      <c r="S371" s="300"/>
      <c r="T371" s="300"/>
      <c r="U371" s="305"/>
      <c r="V371" s="305"/>
      <c r="W371" s="306" t="s">
        <v>15</v>
      </c>
      <c r="Y371" s="38">
        <v>38</v>
      </c>
      <c r="Z371" s="300"/>
      <c r="AA371" s="300"/>
      <c r="AB371" s="305"/>
      <c r="AC371" s="305"/>
      <c r="AD371" s="306" t="s">
        <v>15</v>
      </c>
    </row>
    <row r="372" spans="1:30" x14ac:dyDescent="0.2">
      <c r="A372" s="38">
        <v>6</v>
      </c>
      <c r="B372" s="300"/>
      <c r="C372" s="300"/>
      <c r="D372" s="305"/>
      <c r="E372" s="305"/>
      <c r="F372" s="306"/>
      <c r="H372" s="38">
        <v>17</v>
      </c>
      <c r="I372" s="38"/>
      <c r="J372" s="38"/>
      <c r="K372" s="38"/>
      <c r="L372" s="300"/>
      <c r="M372" s="300"/>
      <c r="N372" s="305"/>
      <c r="O372" s="305"/>
      <c r="P372" s="306"/>
      <c r="R372" s="38">
        <v>28</v>
      </c>
      <c r="S372" s="300"/>
      <c r="T372" s="300"/>
      <c r="U372" s="305"/>
      <c r="V372" s="305"/>
      <c r="W372" s="306"/>
      <c r="Y372" s="38">
        <v>39</v>
      </c>
      <c r="Z372" s="300"/>
      <c r="AA372" s="300"/>
      <c r="AB372" s="305"/>
      <c r="AC372" s="305"/>
      <c r="AD372" s="306"/>
    </row>
    <row r="373" spans="1:30" x14ac:dyDescent="0.2">
      <c r="A373" s="38">
        <v>7</v>
      </c>
      <c r="B373" s="300"/>
      <c r="C373" s="300"/>
      <c r="D373" s="305"/>
      <c r="E373" s="305"/>
      <c r="F373" s="306"/>
      <c r="H373" s="38">
        <v>18</v>
      </c>
      <c r="I373" s="38"/>
      <c r="J373" s="38"/>
      <c r="K373" s="38"/>
      <c r="L373" s="300"/>
      <c r="M373" s="300"/>
      <c r="N373" s="305"/>
      <c r="O373" s="305"/>
      <c r="P373" s="306"/>
      <c r="R373" s="38">
        <v>29</v>
      </c>
      <c r="S373" s="300"/>
      <c r="T373" s="300"/>
      <c r="U373" s="305"/>
      <c r="V373" s="305"/>
      <c r="W373" s="306"/>
      <c r="Y373" s="38">
        <v>40</v>
      </c>
      <c r="Z373" s="300"/>
      <c r="AA373" s="300"/>
      <c r="AB373" s="305"/>
      <c r="AC373" s="305"/>
      <c r="AD373" s="306"/>
    </row>
    <row r="374" spans="1:30" x14ac:dyDescent="0.2">
      <c r="A374" s="38">
        <v>8</v>
      </c>
      <c r="B374" s="300"/>
      <c r="C374" s="300"/>
      <c r="D374" s="305"/>
      <c r="E374" s="305"/>
      <c r="F374" s="306"/>
      <c r="H374" s="38">
        <v>19</v>
      </c>
      <c r="I374" s="38"/>
      <c r="J374" s="38"/>
      <c r="K374" s="38"/>
      <c r="L374" s="300"/>
      <c r="M374" s="300"/>
      <c r="N374" s="305"/>
      <c r="O374" s="305"/>
      <c r="P374" s="306" t="s">
        <v>15</v>
      </c>
      <c r="R374" s="38">
        <v>30</v>
      </c>
      <c r="S374" s="300"/>
      <c r="T374" s="300"/>
      <c r="U374" s="305"/>
      <c r="V374" s="305"/>
      <c r="W374" s="306" t="s">
        <v>15</v>
      </c>
      <c r="Y374" s="38">
        <v>41</v>
      </c>
      <c r="Z374" s="300"/>
      <c r="AA374" s="300"/>
      <c r="AB374" s="305"/>
      <c r="AC374" s="305"/>
      <c r="AD374" s="306" t="s">
        <v>15</v>
      </c>
    </row>
    <row r="375" spans="1:30" x14ac:dyDescent="0.2">
      <c r="A375" s="38">
        <v>9</v>
      </c>
      <c r="B375" s="300"/>
      <c r="C375" s="300"/>
      <c r="D375" s="305"/>
      <c r="E375" s="305"/>
      <c r="F375" s="306"/>
      <c r="H375" s="38">
        <v>20</v>
      </c>
      <c r="I375" s="38"/>
      <c r="J375" s="38"/>
      <c r="K375" s="38"/>
      <c r="L375" s="300"/>
      <c r="M375" s="300"/>
      <c r="N375" s="305"/>
      <c r="O375" s="305"/>
      <c r="P375" s="306"/>
      <c r="R375" s="38">
        <v>31</v>
      </c>
      <c r="S375" s="300"/>
      <c r="T375" s="300"/>
      <c r="U375" s="305"/>
      <c r="V375" s="305"/>
      <c r="W375" s="306"/>
      <c r="Y375" s="38">
        <v>42</v>
      </c>
      <c r="Z375" s="300"/>
      <c r="AA375" s="300"/>
      <c r="AB375" s="305"/>
      <c r="AC375" s="305"/>
      <c r="AD375" s="306"/>
    </row>
    <row r="376" spans="1:30" x14ac:dyDescent="0.2">
      <c r="A376" s="38">
        <v>10</v>
      </c>
      <c r="B376" s="300"/>
      <c r="C376" s="300"/>
      <c r="D376" s="305"/>
      <c r="E376" s="305"/>
      <c r="F376" s="306"/>
      <c r="H376" s="38">
        <v>21</v>
      </c>
      <c r="I376" s="38"/>
      <c r="J376" s="38"/>
      <c r="K376" s="38"/>
      <c r="L376" s="300"/>
      <c r="M376" s="300"/>
      <c r="N376" s="305"/>
      <c r="O376" s="305"/>
      <c r="P376" s="306"/>
      <c r="R376" s="38">
        <v>32</v>
      </c>
      <c r="S376" s="300"/>
      <c r="T376" s="300"/>
      <c r="U376" s="305"/>
      <c r="V376" s="305"/>
      <c r="W376" s="306"/>
      <c r="Y376" s="38">
        <v>43</v>
      </c>
      <c r="Z376" s="300"/>
      <c r="AA376" s="300"/>
      <c r="AB376" s="305"/>
      <c r="AC376" s="305"/>
      <c r="AD376" s="306"/>
    </row>
    <row r="377" spans="1:30" ht="13.5" thickBot="1" x14ac:dyDescent="0.25">
      <c r="A377" s="39">
        <v>11</v>
      </c>
      <c r="B377" s="307"/>
      <c r="C377" s="307"/>
      <c r="D377" s="305"/>
      <c r="E377" s="305"/>
      <c r="F377" s="308"/>
      <c r="H377" s="38">
        <v>22</v>
      </c>
      <c r="I377" s="38"/>
      <c r="J377" s="38"/>
      <c r="K377" s="38"/>
      <c r="L377" s="300"/>
      <c r="M377" s="300"/>
      <c r="N377" s="307"/>
      <c r="O377" s="305"/>
      <c r="P377" s="306"/>
      <c r="R377" s="38">
        <v>33</v>
      </c>
      <c r="S377" s="307"/>
      <c r="T377" s="307"/>
      <c r="U377" s="307"/>
      <c r="V377" s="305"/>
      <c r="W377" s="308"/>
      <c r="Y377" s="40"/>
      <c r="Z377" s="42" t="s">
        <v>5</v>
      </c>
      <c r="AA377" s="43"/>
      <c r="AB377" s="43"/>
      <c r="AC377" s="43"/>
      <c r="AD377" s="44">
        <f>SUM(F367:F377)+SUM(P367:P377)+SUM(AD367:AD376)+SUM(W367:W377)</f>
        <v>0</v>
      </c>
    </row>
    <row r="378" spans="1:30" x14ac:dyDescent="0.2">
      <c r="L378" s="3"/>
    </row>
    <row r="379" spans="1:30" x14ac:dyDescent="0.2">
      <c r="L379" s="3"/>
    </row>
    <row r="380" spans="1:30" x14ac:dyDescent="0.2">
      <c r="L380" s="3"/>
    </row>
    <row r="381" spans="1:30" x14ac:dyDescent="0.2">
      <c r="L381" s="3"/>
    </row>
    <row r="382" spans="1:30" x14ac:dyDescent="0.2">
      <c r="L382" s="3"/>
    </row>
    <row r="383" spans="1:30" x14ac:dyDescent="0.2">
      <c r="L383" s="3"/>
    </row>
    <row r="384" spans="1:30" ht="13.5" thickBot="1" x14ac:dyDescent="0.25">
      <c r="L384" s="3"/>
    </row>
    <row r="385" spans="1:30" x14ac:dyDescent="0.2">
      <c r="A385" s="33">
        <v>17</v>
      </c>
      <c r="B385" s="34"/>
      <c r="C385" s="471" t="s">
        <v>44</v>
      </c>
      <c r="D385" s="471" t="s">
        <v>182</v>
      </c>
      <c r="E385" s="471" t="s">
        <v>41</v>
      </c>
      <c r="F385" s="471" t="s">
        <v>21</v>
      </c>
      <c r="H385" s="33"/>
      <c r="I385" s="34"/>
      <c r="J385" s="34"/>
      <c r="K385" s="34"/>
      <c r="L385" s="34"/>
      <c r="M385" s="471" t="s">
        <v>44</v>
      </c>
      <c r="N385" s="471" t="s">
        <v>182</v>
      </c>
      <c r="O385" s="471" t="s">
        <v>41</v>
      </c>
      <c r="P385" s="471" t="s">
        <v>21</v>
      </c>
      <c r="R385" s="33">
        <v>17</v>
      </c>
      <c r="S385" s="34"/>
      <c r="T385" s="471" t="s">
        <v>44</v>
      </c>
      <c r="U385" s="471" t="s">
        <v>182</v>
      </c>
      <c r="V385" s="471" t="s">
        <v>41</v>
      </c>
      <c r="W385" s="471" t="s">
        <v>21</v>
      </c>
      <c r="Y385" s="33"/>
      <c r="Z385" s="34"/>
      <c r="AA385" s="471" t="s">
        <v>44</v>
      </c>
      <c r="AB385" s="471" t="s">
        <v>182</v>
      </c>
      <c r="AC385" s="471" t="s">
        <v>41</v>
      </c>
      <c r="AD385" s="471" t="s">
        <v>21</v>
      </c>
    </row>
    <row r="386" spans="1:30" ht="25.5" x14ac:dyDescent="0.2">
      <c r="A386" s="35" t="s">
        <v>9</v>
      </c>
      <c r="B386" s="64" t="str">
        <f>+" אסמכתא " &amp; B19 &amp;"         חזרה לטבלה "</f>
        <v xml:space="preserve"> אסמכתא          חזרה לטבלה </v>
      </c>
      <c r="C386" s="472"/>
      <c r="D386" s="473" t="s">
        <v>93</v>
      </c>
      <c r="E386" s="472"/>
      <c r="F386" s="473"/>
      <c r="H386" s="35" t="s">
        <v>27</v>
      </c>
      <c r="I386" s="37"/>
      <c r="J386" s="37"/>
      <c r="K386" s="37"/>
      <c r="L386" s="64" t="str">
        <f>+" אסמכתא " &amp; B19 &amp;"         חזרה לטבלה "</f>
        <v xml:space="preserve"> אסמכתא          חזרה לטבלה </v>
      </c>
      <c r="M386" s="472"/>
      <c r="N386" s="473" t="s">
        <v>93</v>
      </c>
      <c r="O386" s="472"/>
      <c r="P386" s="473"/>
      <c r="R386" s="35" t="s">
        <v>9</v>
      </c>
      <c r="S386" s="64" t="str">
        <f>+" אסמכתא " &amp; B19 &amp;"         חזרה לטבלה "</f>
        <v xml:space="preserve"> אסמכתא          חזרה לטבלה </v>
      </c>
      <c r="T386" s="472"/>
      <c r="U386" s="473" t="s">
        <v>93</v>
      </c>
      <c r="V386" s="472"/>
      <c r="W386" s="473"/>
      <c r="Y386" s="35" t="s">
        <v>27</v>
      </c>
      <c r="Z386" s="64" t="str">
        <f>+" אסמכתא " &amp; B19 &amp;"         חזרה לטבלה "</f>
        <v xml:space="preserve"> אסמכתא          חזרה לטבלה </v>
      </c>
      <c r="AA386" s="472"/>
      <c r="AB386" s="473" t="s">
        <v>93</v>
      </c>
      <c r="AC386" s="472"/>
      <c r="AD386" s="473"/>
    </row>
    <row r="387" spans="1:30" x14ac:dyDescent="0.2">
      <c r="A387" s="38">
        <v>1</v>
      </c>
      <c r="B387" s="300"/>
      <c r="C387" s="300"/>
      <c r="D387" s="305"/>
      <c r="E387" s="305"/>
      <c r="F387" s="306"/>
      <c r="H387" s="38">
        <v>12</v>
      </c>
      <c r="I387" s="38"/>
      <c r="J387" s="38"/>
      <c r="K387" s="38"/>
      <c r="L387" s="300"/>
      <c r="M387" s="300"/>
      <c r="N387" s="305"/>
      <c r="O387" s="305"/>
      <c r="P387" s="306" t="s">
        <v>15</v>
      </c>
      <c r="R387" s="38">
        <v>23</v>
      </c>
      <c r="S387" s="300"/>
      <c r="T387" s="300"/>
      <c r="U387" s="305"/>
      <c r="V387" s="305"/>
      <c r="W387" s="306"/>
      <c r="Y387" s="38">
        <v>34</v>
      </c>
      <c r="Z387" s="300"/>
      <c r="AA387" s="300"/>
      <c r="AB387" s="305"/>
      <c r="AC387" s="305"/>
      <c r="AD387" s="306" t="s">
        <v>15</v>
      </c>
    </row>
    <row r="388" spans="1:30" x14ac:dyDescent="0.2">
      <c r="A388" s="38">
        <v>2</v>
      </c>
      <c r="B388" s="300"/>
      <c r="C388" s="300"/>
      <c r="D388" s="305"/>
      <c r="E388" s="305"/>
      <c r="F388" s="306"/>
      <c r="H388" s="38">
        <v>13</v>
      </c>
      <c r="I388" s="38"/>
      <c r="J388" s="38"/>
      <c r="K388" s="38"/>
      <c r="L388" s="300"/>
      <c r="M388" s="300"/>
      <c r="N388" s="305"/>
      <c r="O388" s="305"/>
      <c r="P388" s="306"/>
      <c r="R388" s="38">
        <v>24</v>
      </c>
      <c r="S388" s="300"/>
      <c r="T388" s="300"/>
      <c r="U388" s="305"/>
      <c r="V388" s="305"/>
      <c r="W388" s="306"/>
      <c r="Y388" s="38">
        <v>35</v>
      </c>
      <c r="Z388" s="300"/>
      <c r="AA388" s="300"/>
      <c r="AB388" s="305"/>
      <c r="AC388" s="305"/>
      <c r="AD388" s="306"/>
    </row>
    <row r="389" spans="1:30" x14ac:dyDescent="0.2">
      <c r="A389" s="38">
        <v>3</v>
      </c>
      <c r="B389" s="300"/>
      <c r="C389" s="300"/>
      <c r="D389" s="305"/>
      <c r="E389" s="305"/>
      <c r="F389" s="306"/>
      <c r="H389" s="38">
        <v>14</v>
      </c>
      <c r="I389" s="38"/>
      <c r="J389" s="38"/>
      <c r="K389" s="38"/>
      <c r="L389" s="300"/>
      <c r="M389" s="300"/>
      <c r="N389" s="305"/>
      <c r="O389" s="305"/>
      <c r="P389" s="306"/>
      <c r="R389" s="38">
        <v>25</v>
      </c>
      <c r="S389" s="300"/>
      <c r="T389" s="300"/>
      <c r="U389" s="305"/>
      <c r="V389" s="305"/>
      <c r="W389" s="306" t="s">
        <v>15</v>
      </c>
      <c r="Y389" s="38">
        <v>36</v>
      </c>
      <c r="Z389" s="300"/>
      <c r="AA389" s="300"/>
      <c r="AB389" s="305"/>
      <c r="AC389" s="305"/>
      <c r="AD389" s="306"/>
    </row>
    <row r="390" spans="1:30" x14ac:dyDescent="0.2">
      <c r="A390" s="38">
        <v>4</v>
      </c>
      <c r="B390" s="300"/>
      <c r="C390" s="300"/>
      <c r="D390" s="305"/>
      <c r="E390" s="305"/>
      <c r="F390" s="306"/>
      <c r="H390" s="38">
        <v>15</v>
      </c>
      <c r="I390" s="38"/>
      <c r="J390" s="38"/>
      <c r="K390" s="38"/>
      <c r="L390" s="300"/>
      <c r="M390" s="300"/>
      <c r="N390" s="305"/>
      <c r="O390" s="305"/>
      <c r="P390" s="306"/>
      <c r="R390" s="38">
        <v>26</v>
      </c>
      <c r="S390" s="300"/>
      <c r="T390" s="300"/>
      <c r="U390" s="305"/>
      <c r="V390" s="305"/>
      <c r="W390" s="306"/>
      <c r="Y390" s="38">
        <v>37</v>
      </c>
      <c r="Z390" s="300"/>
      <c r="AA390" s="300"/>
      <c r="AB390" s="305"/>
      <c r="AC390" s="305"/>
      <c r="AD390" s="306"/>
    </row>
    <row r="391" spans="1:30" x14ac:dyDescent="0.2">
      <c r="A391" s="38">
        <v>5</v>
      </c>
      <c r="B391" s="300"/>
      <c r="C391" s="300"/>
      <c r="D391" s="305"/>
      <c r="E391" s="305"/>
      <c r="F391" s="306"/>
      <c r="H391" s="38">
        <v>16</v>
      </c>
      <c r="I391" s="38"/>
      <c r="J391" s="38"/>
      <c r="K391" s="38"/>
      <c r="L391" s="300"/>
      <c r="M391" s="300"/>
      <c r="N391" s="305"/>
      <c r="O391" s="305"/>
      <c r="P391" s="306" t="s">
        <v>15</v>
      </c>
      <c r="R391" s="38">
        <v>27</v>
      </c>
      <c r="S391" s="300"/>
      <c r="T391" s="300"/>
      <c r="U391" s="305"/>
      <c r="V391" s="305"/>
      <c r="W391" s="306" t="s">
        <v>15</v>
      </c>
      <c r="Y391" s="38">
        <v>38</v>
      </c>
      <c r="Z391" s="300"/>
      <c r="AA391" s="300"/>
      <c r="AB391" s="305"/>
      <c r="AC391" s="305"/>
      <c r="AD391" s="306" t="s">
        <v>15</v>
      </c>
    </row>
    <row r="392" spans="1:30" x14ac:dyDescent="0.2">
      <c r="A392" s="38">
        <v>6</v>
      </c>
      <c r="B392" s="300"/>
      <c r="C392" s="300"/>
      <c r="D392" s="305"/>
      <c r="E392" s="305"/>
      <c r="F392" s="306"/>
      <c r="H392" s="38">
        <v>17</v>
      </c>
      <c r="I392" s="38"/>
      <c r="J392" s="38"/>
      <c r="K392" s="38"/>
      <c r="L392" s="300"/>
      <c r="M392" s="300"/>
      <c r="N392" s="305"/>
      <c r="O392" s="305"/>
      <c r="P392" s="306"/>
      <c r="R392" s="38">
        <v>28</v>
      </c>
      <c r="S392" s="300"/>
      <c r="T392" s="300"/>
      <c r="U392" s="305"/>
      <c r="V392" s="305"/>
      <c r="W392" s="306"/>
      <c r="Y392" s="38">
        <v>39</v>
      </c>
      <c r="Z392" s="300"/>
      <c r="AA392" s="300"/>
      <c r="AB392" s="305"/>
      <c r="AC392" s="305"/>
      <c r="AD392" s="306"/>
    </row>
    <row r="393" spans="1:30" x14ac:dyDescent="0.2">
      <c r="A393" s="38">
        <v>7</v>
      </c>
      <c r="B393" s="300"/>
      <c r="C393" s="300"/>
      <c r="D393" s="305"/>
      <c r="E393" s="305"/>
      <c r="F393" s="306"/>
      <c r="H393" s="38">
        <v>18</v>
      </c>
      <c r="I393" s="38"/>
      <c r="J393" s="38"/>
      <c r="K393" s="38"/>
      <c r="L393" s="300"/>
      <c r="M393" s="300"/>
      <c r="N393" s="305"/>
      <c r="O393" s="305"/>
      <c r="P393" s="306"/>
      <c r="R393" s="38">
        <v>29</v>
      </c>
      <c r="S393" s="300"/>
      <c r="T393" s="300"/>
      <c r="U393" s="305"/>
      <c r="V393" s="305"/>
      <c r="W393" s="306"/>
      <c r="Y393" s="38">
        <v>40</v>
      </c>
      <c r="Z393" s="300"/>
      <c r="AA393" s="300"/>
      <c r="AB393" s="305"/>
      <c r="AC393" s="305"/>
      <c r="AD393" s="306"/>
    </row>
    <row r="394" spans="1:30" x14ac:dyDescent="0.2">
      <c r="A394" s="38">
        <v>8</v>
      </c>
      <c r="B394" s="300"/>
      <c r="C394" s="300"/>
      <c r="D394" s="305"/>
      <c r="E394" s="305"/>
      <c r="F394" s="306"/>
      <c r="H394" s="38">
        <v>19</v>
      </c>
      <c r="I394" s="38"/>
      <c r="J394" s="38"/>
      <c r="K394" s="38"/>
      <c r="L394" s="300"/>
      <c r="M394" s="300"/>
      <c r="N394" s="305"/>
      <c r="O394" s="305"/>
      <c r="P394" s="306" t="s">
        <v>15</v>
      </c>
      <c r="R394" s="38">
        <v>30</v>
      </c>
      <c r="S394" s="300"/>
      <c r="T394" s="300"/>
      <c r="U394" s="305"/>
      <c r="V394" s="305"/>
      <c r="W394" s="306" t="s">
        <v>15</v>
      </c>
      <c r="Y394" s="38">
        <v>41</v>
      </c>
      <c r="Z394" s="300"/>
      <c r="AA394" s="300"/>
      <c r="AB394" s="305"/>
      <c r="AC394" s="305"/>
      <c r="AD394" s="306" t="s">
        <v>15</v>
      </c>
    </row>
    <row r="395" spans="1:30" x14ac:dyDescent="0.2">
      <c r="A395" s="38">
        <v>9</v>
      </c>
      <c r="B395" s="300"/>
      <c r="C395" s="300"/>
      <c r="D395" s="305"/>
      <c r="E395" s="305"/>
      <c r="F395" s="306"/>
      <c r="H395" s="38">
        <v>20</v>
      </c>
      <c r="I395" s="38"/>
      <c r="J395" s="38"/>
      <c r="K395" s="38"/>
      <c r="L395" s="300"/>
      <c r="M395" s="300"/>
      <c r="N395" s="305"/>
      <c r="O395" s="305"/>
      <c r="P395" s="306"/>
      <c r="R395" s="38">
        <v>31</v>
      </c>
      <c r="S395" s="300"/>
      <c r="T395" s="300"/>
      <c r="U395" s="305"/>
      <c r="V395" s="305"/>
      <c r="W395" s="306"/>
      <c r="Y395" s="38">
        <v>42</v>
      </c>
      <c r="Z395" s="300"/>
      <c r="AA395" s="300"/>
      <c r="AB395" s="305"/>
      <c r="AC395" s="305"/>
      <c r="AD395" s="306"/>
    </row>
    <row r="396" spans="1:30" x14ac:dyDescent="0.2">
      <c r="A396" s="38">
        <v>10</v>
      </c>
      <c r="B396" s="300"/>
      <c r="C396" s="300"/>
      <c r="D396" s="305"/>
      <c r="E396" s="305"/>
      <c r="F396" s="306"/>
      <c r="H396" s="38">
        <v>21</v>
      </c>
      <c r="I396" s="38"/>
      <c r="J396" s="38"/>
      <c r="K396" s="38"/>
      <c r="L396" s="300"/>
      <c r="M396" s="300"/>
      <c r="N396" s="305"/>
      <c r="O396" s="305"/>
      <c r="P396" s="306"/>
      <c r="R396" s="38">
        <v>32</v>
      </c>
      <c r="S396" s="300"/>
      <c r="T396" s="300"/>
      <c r="U396" s="305"/>
      <c r="V396" s="305"/>
      <c r="W396" s="306"/>
      <c r="Y396" s="38">
        <v>43</v>
      </c>
      <c r="Z396" s="300"/>
      <c r="AA396" s="300"/>
      <c r="AB396" s="305"/>
      <c r="AC396" s="305"/>
      <c r="AD396" s="306"/>
    </row>
    <row r="397" spans="1:30" ht="13.5" thickBot="1" x14ac:dyDescent="0.25">
      <c r="A397" s="39">
        <v>11</v>
      </c>
      <c r="B397" s="307"/>
      <c r="C397" s="307"/>
      <c r="D397" s="305"/>
      <c r="E397" s="305"/>
      <c r="F397" s="308"/>
      <c r="H397" s="38">
        <v>22</v>
      </c>
      <c r="I397" s="38"/>
      <c r="J397" s="38"/>
      <c r="K397" s="38"/>
      <c r="L397" s="300"/>
      <c r="M397" s="300"/>
      <c r="N397" s="307"/>
      <c r="O397" s="305"/>
      <c r="P397" s="306"/>
      <c r="R397" s="38">
        <v>33</v>
      </c>
      <c r="S397" s="307"/>
      <c r="T397" s="307"/>
      <c r="U397" s="307"/>
      <c r="V397" s="305"/>
      <c r="W397" s="308"/>
      <c r="Y397" s="40"/>
      <c r="Z397" s="42" t="s">
        <v>5</v>
      </c>
      <c r="AA397" s="43"/>
      <c r="AB397" s="43"/>
      <c r="AC397" s="43"/>
      <c r="AD397" s="44">
        <f>SUM(F387:F397)+SUM(P387:P397)+SUM(AD387:AD396)+SUM(W387:W397)</f>
        <v>0</v>
      </c>
    </row>
    <row r="398" spans="1:30" x14ac:dyDescent="0.2">
      <c r="L398" s="3"/>
    </row>
    <row r="399" spans="1:30" x14ac:dyDescent="0.2">
      <c r="L399" s="3"/>
    </row>
    <row r="400" spans="1:30" x14ac:dyDescent="0.2">
      <c r="L400" s="3"/>
    </row>
    <row r="401" spans="1:30" x14ac:dyDescent="0.2">
      <c r="L401" s="3"/>
    </row>
    <row r="402" spans="1:30" x14ac:dyDescent="0.2">
      <c r="L402" s="3"/>
    </row>
    <row r="403" spans="1:30" x14ac:dyDescent="0.2">
      <c r="L403" s="3"/>
    </row>
    <row r="404" spans="1:30" ht="13.5" thickBot="1" x14ac:dyDescent="0.25">
      <c r="L404" s="3"/>
    </row>
    <row r="405" spans="1:30" x14ac:dyDescent="0.2">
      <c r="A405" s="33">
        <v>18</v>
      </c>
      <c r="B405" s="34"/>
      <c r="C405" s="471" t="s">
        <v>44</v>
      </c>
      <c r="D405" s="471" t="s">
        <v>182</v>
      </c>
      <c r="E405" s="471" t="s">
        <v>41</v>
      </c>
      <c r="F405" s="471" t="s">
        <v>21</v>
      </c>
      <c r="H405" s="33"/>
      <c r="I405" s="34"/>
      <c r="J405" s="34"/>
      <c r="K405" s="34"/>
      <c r="L405" s="34"/>
      <c r="M405" s="471" t="s">
        <v>44</v>
      </c>
      <c r="N405" s="471" t="s">
        <v>182</v>
      </c>
      <c r="O405" s="471" t="s">
        <v>41</v>
      </c>
      <c r="P405" s="471" t="s">
        <v>21</v>
      </c>
      <c r="R405" s="33">
        <v>18</v>
      </c>
      <c r="S405" s="34"/>
      <c r="T405" s="471" t="s">
        <v>44</v>
      </c>
      <c r="U405" s="471" t="s">
        <v>182</v>
      </c>
      <c r="V405" s="471" t="s">
        <v>41</v>
      </c>
      <c r="W405" s="471" t="s">
        <v>21</v>
      </c>
      <c r="Y405" s="33"/>
      <c r="Z405" s="34"/>
      <c r="AA405" s="471" t="s">
        <v>44</v>
      </c>
      <c r="AB405" s="471" t="s">
        <v>182</v>
      </c>
      <c r="AC405" s="471" t="s">
        <v>41</v>
      </c>
      <c r="AD405" s="471" t="s">
        <v>21</v>
      </c>
    </row>
    <row r="406" spans="1:30" ht="25.5" x14ac:dyDescent="0.2">
      <c r="A406" s="35" t="s">
        <v>9</v>
      </c>
      <c r="B406" s="64" t="str">
        <f>+" אסמכתא " &amp; B20 &amp;"         חזרה לטבלה "</f>
        <v xml:space="preserve"> אסמכתא          חזרה לטבלה </v>
      </c>
      <c r="C406" s="472"/>
      <c r="D406" s="473" t="s">
        <v>93</v>
      </c>
      <c r="E406" s="472"/>
      <c r="F406" s="473"/>
      <c r="H406" s="35" t="s">
        <v>27</v>
      </c>
      <c r="I406" s="37"/>
      <c r="J406" s="37"/>
      <c r="K406" s="37"/>
      <c r="L406" s="64" t="str">
        <f>+" אסמכתא " &amp; B20 &amp;"         חזרה לטבלה "</f>
        <v xml:space="preserve"> אסמכתא          חזרה לטבלה </v>
      </c>
      <c r="M406" s="472"/>
      <c r="N406" s="473" t="s">
        <v>93</v>
      </c>
      <c r="O406" s="472"/>
      <c r="P406" s="473"/>
      <c r="R406" s="35" t="s">
        <v>9</v>
      </c>
      <c r="S406" s="64" t="str">
        <f>+" אסמכתא " &amp; B20 &amp;"         חזרה לטבלה "</f>
        <v xml:space="preserve"> אסמכתא          חזרה לטבלה </v>
      </c>
      <c r="T406" s="472"/>
      <c r="U406" s="473" t="s">
        <v>93</v>
      </c>
      <c r="V406" s="472"/>
      <c r="W406" s="473"/>
      <c r="Y406" s="35" t="s">
        <v>27</v>
      </c>
      <c r="Z406" s="64" t="str">
        <f>+" אסמכתא " &amp; B20 &amp;"         חזרה לטבלה "</f>
        <v xml:space="preserve"> אסמכתא          חזרה לטבלה </v>
      </c>
      <c r="AA406" s="472"/>
      <c r="AB406" s="473" t="s">
        <v>93</v>
      </c>
      <c r="AC406" s="472"/>
      <c r="AD406" s="473"/>
    </row>
    <row r="407" spans="1:30" x14ac:dyDescent="0.2">
      <c r="A407" s="38">
        <v>1</v>
      </c>
      <c r="B407" s="300"/>
      <c r="C407" s="300"/>
      <c r="D407" s="305"/>
      <c r="E407" s="305"/>
      <c r="F407" s="306"/>
      <c r="H407" s="38">
        <v>12</v>
      </c>
      <c r="I407" s="38"/>
      <c r="J407" s="38"/>
      <c r="K407" s="38"/>
      <c r="L407" s="300"/>
      <c r="M407" s="300"/>
      <c r="N407" s="305"/>
      <c r="O407" s="305"/>
      <c r="P407" s="306" t="s">
        <v>15</v>
      </c>
      <c r="R407" s="38">
        <v>23</v>
      </c>
      <c r="S407" s="300"/>
      <c r="T407" s="300"/>
      <c r="U407" s="305"/>
      <c r="V407" s="305"/>
      <c r="W407" s="306"/>
      <c r="Y407" s="38">
        <v>34</v>
      </c>
      <c r="Z407" s="300"/>
      <c r="AA407" s="300"/>
      <c r="AB407" s="305"/>
      <c r="AC407" s="305"/>
      <c r="AD407" s="306" t="s">
        <v>15</v>
      </c>
    </row>
    <row r="408" spans="1:30" x14ac:dyDescent="0.2">
      <c r="A408" s="38">
        <v>2</v>
      </c>
      <c r="B408" s="300"/>
      <c r="C408" s="300"/>
      <c r="D408" s="305"/>
      <c r="E408" s="305"/>
      <c r="F408" s="306"/>
      <c r="H408" s="38">
        <v>13</v>
      </c>
      <c r="I408" s="38"/>
      <c r="J408" s="38"/>
      <c r="K408" s="38"/>
      <c r="L408" s="300"/>
      <c r="M408" s="300"/>
      <c r="N408" s="305"/>
      <c r="O408" s="305"/>
      <c r="P408" s="306"/>
      <c r="R408" s="38">
        <v>24</v>
      </c>
      <c r="S408" s="300"/>
      <c r="T408" s="300"/>
      <c r="U408" s="305"/>
      <c r="V408" s="305"/>
      <c r="W408" s="306"/>
      <c r="Y408" s="38">
        <v>35</v>
      </c>
      <c r="Z408" s="300"/>
      <c r="AA408" s="300"/>
      <c r="AB408" s="305"/>
      <c r="AC408" s="305"/>
      <c r="AD408" s="306"/>
    </row>
    <row r="409" spans="1:30" x14ac:dyDescent="0.2">
      <c r="A409" s="38">
        <v>3</v>
      </c>
      <c r="B409" s="300"/>
      <c r="C409" s="300"/>
      <c r="D409" s="305"/>
      <c r="E409" s="305"/>
      <c r="F409" s="306"/>
      <c r="H409" s="38">
        <v>14</v>
      </c>
      <c r="I409" s="38"/>
      <c r="J409" s="38"/>
      <c r="K409" s="38"/>
      <c r="L409" s="300"/>
      <c r="M409" s="300"/>
      <c r="N409" s="305"/>
      <c r="O409" s="305"/>
      <c r="P409" s="306"/>
      <c r="R409" s="38">
        <v>25</v>
      </c>
      <c r="S409" s="300"/>
      <c r="T409" s="300"/>
      <c r="U409" s="305"/>
      <c r="V409" s="305"/>
      <c r="W409" s="306" t="s">
        <v>15</v>
      </c>
      <c r="Y409" s="38">
        <v>36</v>
      </c>
      <c r="Z409" s="300"/>
      <c r="AA409" s="300"/>
      <c r="AB409" s="305"/>
      <c r="AC409" s="305"/>
      <c r="AD409" s="306"/>
    </row>
    <row r="410" spans="1:30" x14ac:dyDescent="0.2">
      <c r="A410" s="38">
        <v>4</v>
      </c>
      <c r="B410" s="300"/>
      <c r="C410" s="300"/>
      <c r="D410" s="305"/>
      <c r="E410" s="305"/>
      <c r="F410" s="306"/>
      <c r="H410" s="38">
        <v>15</v>
      </c>
      <c r="I410" s="38"/>
      <c r="J410" s="38"/>
      <c r="K410" s="38"/>
      <c r="L410" s="300"/>
      <c r="M410" s="300"/>
      <c r="N410" s="305"/>
      <c r="O410" s="305"/>
      <c r="P410" s="306"/>
      <c r="R410" s="38">
        <v>26</v>
      </c>
      <c r="S410" s="300"/>
      <c r="T410" s="300"/>
      <c r="U410" s="305"/>
      <c r="V410" s="305"/>
      <c r="W410" s="306"/>
      <c r="Y410" s="38">
        <v>37</v>
      </c>
      <c r="Z410" s="300"/>
      <c r="AA410" s="300"/>
      <c r="AB410" s="305"/>
      <c r="AC410" s="305"/>
      <c r="AD410" s="306"/>
    </row>
    <row r="411" spans="1:30" x14ac:dyDescent="0.2">
      <c r="A411" s="38">
        <v>5</v>
      </c>
      <c r="B411" s="300"/>
      <c r="C411" s="300"/>
      <c r="D411" s="305"/>
      <c r="E411" s="305"/>
      <c r="F411" s="306"/>
      <c r="H411" s="38">
        <v>16</v>
      </c>
      <c r="I411" s="38"/>
      <c r="J411" s="38"/>
      <c r="K411" s="38"/>
      <c r="L411" s="300"/>
      <c r="M411" s="300"/>
      <c r="N411" s="305"/>
      <c r="O411" s="305"/>
      <c r="P411" s="306" t="s">
        <v>15</v>
      </c>
      <c r="R411" s="38">
        <v>27</v>
      </c>
      <c r="S411" s="300"/>
      <c r="T411" s="300"/>
      <c r="U411" s="305"/>
      <c r="V411" s="305"/>
      <c r="W411" s="306" t="s">
        <v>15</v>
      </c>
      <c r="Y411" s="38">
        <v>38</v>
      </c>
      <c r="Z411" s="300"/>
      <c r="AA411" s="300"/>
      <c r="AB411" s="305"/>
      <c r="AC411" s="305"/>
      <c r="AD411" s="306" t="s">
        <v>15</v>
      </c>
    </row>
    <row r="412" spans="1:30" x14ac:dyDescent="0.2">
      <c r="A412" s="38">
        <v>6</v>
      </c>
      <c r="B412" s="300"/>
      <c r="C412" s="300"/>
      <c r="D412" s="305"/>
      <c r="E412" s="305"/>
      <c r="F412" s="306"/>
      <c r="H412" s="38">
        <v>17</v>
      </c>
      <c r="I412" s="38"/>
      <c r="J412" s="38"/>
      <c r="K412" s="38"/>
      <c r="L412" s="300"/>
      <c r="M412" s="300"/>
      <c r="N412" s="305"/>
      <c r="O412" s="305"/>
      <c r="P412" s="306"/>
      <c r="R412" s="38">
        <v>28</v>
      </c>
      <c r="S412" s="300"/>
      <c r="T412" s="300"/>
      <c r="U412" s="305"/>
      <c r="V412" s="305"/>
      <c r="W412" s="306"/>
      <c r="Y412" s="38">
        <v>39</v>
      </c>
      <c r="Z412" s="300"/>
      <c r="AA412" s="300"/>
      <c r="AB412" s="305"/>
      <c r="AC412" s="305"/>
      <c r="AD412" s="306"/>
    </row>
    <row r="413" spans="1:30" x14ac:dyDescent="0.2">
      <c r="A413" s="38">
        <v>7</v>
      </c>
      <c r="B413" s="300"/>
      <c r="C413" s="300"/>
      <c r="D413" s="305"/>
      <c r="E413" s="305"/>
      <c r="F413" s="306"/>
      <c r="H413" s="38">
        <v>18</v>
      </c>
      <c r="I413" s="38"/>
      <c r="J413" s="38"/>
      <c r="K413" s="38"/>
      <c r="L413" s="300"/>
      <c r="M413" s="300"/>
      <c r="N413" s="305"/>
      <c r="O413" s="305"/>
      <c r="P413" s="306"/>
      <c r="R413" s="38">
        <v>29</v>
      </c>
      <c r="S413" s="300"/>
      <c r="T413" s="300"/>
      <c r="U413" s="305"/>
      <c r="V413" s="305"/>
      <c r="W413" s="306"/>
      <c r="Y413" s="38">
        <v>40</v>
      </c>
      <c r="Z413" s="300"/>
      <c r="AA413" s="300"/>
      <c r="AB413" s="305"/>
      <c r="AC413" s="305"/>
      <c r="AD413" s="306"/>
    </row>
    <row r="414" spans="1:30" x14ac:dyDescent="0.2">
      <c r="A414" s="38">
        <v>8</v>
      </c>
      <c r="B414" s="300"/>
      <c r="C414" s="300"/>
      <c r="D414" s="305"/>
      <c r="E414" s="305"/>
      <c r="F414" s="306"/>
      <c r="H414" s="38">
        <v>19</v>
      </c>
      <c r="I414" s="38"/>
      <c r="J414" s="38"/>
      <c r="K414" s="38"/>
      <c r="L414" s="300"/>
      <c r="M414" s="300"/>
      <c r="N414" s="305"/>
      <c r="O414" s="305"/>
      <c r="P414" s="306" t="s">
        <v>15</v>
      </c>
      <c r="R414" s="38">
        <v>30</v>
      </c>
      <c r="S414" s="300"/>
      <c r="T414" s="300"/>
      <c r="U414" s="305"/>
      <c r="V414" s="305"/>
      <c r="W414" s="306" t="s">
        <v>15</v>
      </c>
      <c r="Y414" s="38">
        <v>41</v>
      </c>
      <c r="Z414" s="300"/>
      <c r="AA414" s="300"/>
      <c r="AB414" s="305"/>
      <c r="AC414" s="305"/>
      <c r="AD414" s="306" t="s">
        <v>15</v>
      </c>
    </row>
    <row r="415" spans="1:30" x14ac:dyDescent="0.2">
      <c r="A415" s="38">
        <v>9</v>
      </c>
      <c r="B415" s="300"/>
      <c r="C415" s="300"/>
      <c r="D415" s="305"/>
      <c r="E415" s="305"/>
      <c r="F415" s="306"/>
      <c r="H415" s="38">
        <v>20</v>
      </c>
      <c r="I415" s="38"/>
      <c r="J415" s="38"/>
      <c r="K415" s="38"/>
      <c r="L415" s="300"/>
      <c r="M415" s="300"/>
      <c r="N415" s="305"/>
      <c r="O415" s="305"/>
      <c r="P415" s="306"/>
      <c r="R415" s="38">
        <v>31</v>
      </c>
      <c r="S415" s="300"/>
      <c r="T415" s="300"/>
      <c r="U415" s="305"/>
      <c r="V415" s="305"/>
      <c r="W415" s="306"/>
      <c r="Y415" s="38">
        <v>42</v>
      </c>
      <c r="Z415" s="300"/>
      <c r="AA415" s="300"/>
      <c r="AB415" s="305"/>
      <c r="AC415" s="305"/>
      <c r="AD415" s="306"/>
    </row>
    <row r="416" spans="1:30" x14ac:dyDescent="0.2">
      <c r="A416" s="38">
        <v>10</v>
      </c>
      <c r="B416" s="300"/>
      <c r="C416" s="300"/>
      <c r="D416" s="305"/>
      <c r="E416" s="305"/>
      <c r="F416" s="306"/>
      <c r="H416" s="38">
        <v>21</v>
      </c>
      <c r="I416" s="38"/>
      <c r="J416" s="38"/>
      <c r="K416" s="38"/>
      <c r="L416" s="300"/>
      <c r="M416" s="300"/>
      <c r="N416" s="305"/>
      <c r="O416" s="305"/>
      <c r="P416" s="306"/>
      <c r="R416" s="38">
        <v>32</v>
      </c>
      <c r="S416" s="300"/>
      <c r="T416" s="300"/>
      <c r="U416" s="305"/>
      <c r="V416" s="305"/>
      <c r="W416" s="306"/>
      <c r="Y416" s="38">
        <v>43</v>
      </c>
      <c r="Z416" s="300"/>
      <c r="AA416" s="300"/>
      <c r="AB416" s="305"/>
      <c r="AC416" s="305"/>
      <c r="AD416" s="306"/>
    </row>
    <row r="417" spans="1:30" ht="13.5" thickBot="1" x14ac:dyDescent="0.25">
      <c r="A417" s="39">
        <v>11</v>
      </c>
      <c r="B417" s="307"/>
      <c r="C417" s="307"/>
      <c r="D417" s="305"/>
      <c r="E417" s="305"/>
      <c r="F417" s="308"/>
      <c r="H417" s="38">
        <v>22</v>
      </c>
      <c r="I417" s="38"/>
      <c r="J417" s="38"/>
      <c r="K417" s="38"/>
      <c r="L417" s="300"/>
      <c r="M417" s="300"/>
      <c r="N417" s="307"/>
      <c r="O417" s="305"/>
      <c r="P417" s="306"/>
      <c r="R417" s="38">
        <v>33</v>
      </c>
      <c r="S417" s="307"/>
      <c r="T417" s="307"/>
      <c r="U417" s="307"/>
      <c r="V417" s="305"/>
      <c r="W417" s="308"/>
      <c r="Y417" s="40"/>
      <c r="Z417" s="42" t="s">
        <v>5</v>
      </c>
      <c r="AA417" s="43"/>
      <c r="AB417" s="43"/>
      <c r="AC417" s="43"/>
      <c r="AD417" s="44">
        <f>SUM(F407:F417)+SUM(P407:P417)+SUM(AD407:AD416)+SUM(W407:W417)</f>
        <v>0</v>
      </c>
    </row>
    <row r="418" spans="1:30" x14ac:dyDescent="0.2">
      <c r="L418" s="3"/>
    </row>
    <row r="419" spans="1:30" x14ac:dyDescent="0.2">
      <c r="L419" s="3"/>
    </row>
    <row r="420" spans="1:30" x14ac:dyDescent="0.2">
      <c r="L420" s="3"/>
    </row>
    <row r="421" spans="1:30" x14ac:dyDescent="0.2">
      <c r="L421" s="3"/>
    </row>
    <row r="422" spans="1:30" x14ac:dyDescent="0.2">
      <c r="L422" s="3"/>
    </row>
    <row r="423" spans="1:30" x14ac:dyDescent="0.2">
      <c r="L423" s="3"/>
    </row>
    <row r="424" spans="1:30" ht="13.5" thickBot="1" x14ac:dyDescent="0.25">
      <c r="L424" s="3"/>
    </row>
    <row r="425" spans="1:30" x14ac:dyDescent="0.2">
      <c r="A425" s="33">
        <v>19</v>
      </c>
      <c r="B425" s="34"/>
      <c r="C425" s="471" t="s">
        <v>44</v>
      </c>
      <c r="D425" s="471" t="s">
        <v>182</v>
      </c>
      <c r="E425" s="471" t="s">
        <v>41</v>
      </c>
      <c r="F425" s="471" t="s">
        <v>21</v>
      </c>
      <c r="H425" s="33"/>
      <c r="I425" s="34"/>
      <c r="J425" s="34"/>
      <c r="K425" s="34"/>
      <c r="L425" s="34"/>
      <c r="M425" s="471" t="s">
        <v>44</v>
      </c>
      <c r="N425" s="471" t="s">
        <v>182</v>
      </c>
      <c r="O425" s="471" t="s">
        <v>41</v>
      </c>
      <c r="P425" s="471" t="s">
        <v>21</v>
      </c>
      <c r="R425" s="33">
        <v>19</v>
      </c>
      <c r="S425" s="34"/>
      <c r="T425" s="471" t="s">
        <v>44</v>
      </c>
      <c r="U425" s="471" t="s">
        <v>182</v>
      </c>
      <c r="V425" s="471" t="s">
        <v>41</v>
      </c>
      <c r="W425" s="471" t="s">
        <v>21</v>
      </c>
      <c r="Y425" s="33"/>
      <c r="Z425" s="34"/>
      <c r="AA425" s="471" t="s">
        <v>44</v>
      </c>
      <c r="AB425" s="471" t="s">
        <v>182</v>
      </c>
      <c r="AC425" s="471" t="s">
        <v>41</v>
      </c>
      <c r="AD425" s="471" t="s">
        <v>21</v>
      </c>
    </row>
    <row r="426" spans="1:30" ht="25.5" x14ac:dyDescent="0.2">
      <c r="A426" s="35" t="s">
        <v>9</v>
      </c>
      <c r="B426" s="64" t="str">
        <f>+" אסמכתא " &amp; B21 &amp;"         חזרה לטבלה "</f>
        <v xml:space="preserve"> אסמכתא          חזרה לטבלה </v>
      </c>
      <c r="C426" s="472"/>
      <c r="D426" s="473" t="s">
        <v>93</v>
      </c>
      <c r="E426" s="472"/>
      <c r="F426" s="473"/>
      <c r="H426" s="35" t="s">
        <v>27</v>
      </c>
      <c r="I426" s="37"/>
      <c r="J426" s="37"/>
      <c r="K426" s="37"/>
      <c r="L426" s="64" t="str">
        <f>+" אסמכתא " &amp; B21 &amp;"         חזרה לטבלה "</f>
        <v xml:space="preserve"> אסמכתא          חזרה לטבלה </v>
      </c>
      <c r="M426" s="472"/>
      <c r="N426" s="473" t="s">
        <v>93</v>
      </c>
      <c r="O426" s="472"/>
      <c r="P426" s="473"/>
      <c r="R426" s="35" t="s">
        <v>9</v>
      </c>
      <c r="S426" s="64" t="str">
        <f>+" אסמכתא " &amp; B21 &amp;"         חזרה לטבלה "</f>
        <v xml:space="preserve"> אסמכתא          חזרה לטבלה </v>
      </c>
      <c r="T426" s="472"/>
      <c r="U426" s="473" t="s">
        <v>93</v>
      </c>
      <c r="V426" s="472"/>
      <c r="W426" s="473"/>
      <c r="Y426" s="35" t="s">
        <v>27</v>
      </c>
      <c r="Z426" s="64" t="str">
        <f>+" אסמכתא " &amp; B21 &amp;"         חזרה לטבלה "</f>
        <v xml:space="preserve"> אסמכתא          חזרה לטבלה </v>
      </c>
      <c r="AA426" s="472"/>
      <c r="AB426" s="473" t="s">
        <v>93</v>
      </c>
      <c r="AC426" s="472"/>
      <c r="AD426" s="473"/>
    </row>
    <row r="427" spans="1:30" x14ac:dyDescent="0.2">
      <c r="A427" s="38">
        <v>1</v>
      </c>
      <c r="B427" s="300"/>
      <c r="C427" s="300"/>
      <c r="D427" s="305"/>
      <c r="E427" s="305"/>
      <c r="F427" s="306"/>
      <c r="H427" s="38">
        <v>12</v>
      </c>
      <c r="I427" s="38"/>
      <c r="J427" s="38"/>
      <c r="K427" s="38"/>
      <c r="L427" s="300"/>
      <c r="M427" s="300"/>
      <c r="N427" s="305"/>
      <c r="O427" s="305"/>
      <c r="P427" s="306" t="s">
        <v>15</v>
      </c>
      <c r="R427" s="38">
        <v>23</v>
      </c>
      <c r="S427" s="300"/>
      <c r="T427" s="300"/>
      <c r="U427" s="305"/>
      <c r="V427" s="305"/>
      <c r="W427" s="306"/>
      <c r="Y427" s="38">
        <v>34</v>
      </c>
      <c r="Z427" s="300"/>
      <c r="AA427" s="300"/>
      <c r="AB427" s="305"/>
      <c r="AC427" s="305"/>
      <c r="AD427" s="306" t="s">
        <v>15</v>
      </c>
    </row>
    <row r="428" spans="1:30" x14ac:dyDescent="0.2">
      <c r="A428" s="38">
        <v>2</v>
      </c>
      <c r="B428" s="300"/>
      <c r="C428" s="300"/>
      <c r="D428" s="305"/>
      <c r="E428" s="305"/>
      <c r="F428" s="306"/>
      <c r="H428" s="38">
        <v>13</v>
      </c>
      <c r="I428" s="38"/>
      <c r="J428" s="38"/>
      <c r="K428" s="38"/>
      <c r="L428" s="300"/>
      <c r="M428" s="300"/>
      <c r="N428" s="305"/>
      <c r="O428" s="305"/>
      <c r="P428" s="306"/>
      <c r="R428" s="38">
        <v>24</v>
      </c>
      <c r="S428" s="300"/>
      <c r="T428" s="300"/>
      <c r="U428" s="305"/>
      <c r="V428" s="305"/>
      <c r="W428" s="306"/>
      <c r="Y428" s="38">
        <v>35</v>
      </c>
      <c r="Z428" s="300"/>
      <c r="AA428" s="300"/>
      <c r="AB428" s="305"/>
      <c r="AC428" s="305"/>
      <c r="AD428" s="306"/>
    </row>
    <row r="429" spans="1:30" x14ac:dyDescent="0.2">
      <c r="A429" s="38">
        <v>3</v>
      </c>
      <c r="B429" s="300"/>
      <c r="C429" s="300"/>
      <c r="D429" s="305"/>
      <c r="E429" s="305"/>
      <c r="F429" s="306"/>
      <c r="H429" s="38">
        <v>14</v>
      </c>
      <c r="I429" s="38"/>
      <c r="J429" s="38"/>
      <c r="K429" s="38"/>
      <c r="L429" s="300"/>
      <c r="M429" s="300"/>
      <c r="N429" s="305"/>
      <c r="O429" s="305"/>
      <c r="P429" s="306"/>
      <c r="R429" s="38">
        <v>25</v>
      </c>
      <c r="S429" s="300"/>
      <c r="T429" s="300"/>
      <c r="U429" s="305"/>
      <c r="V429" s="305"/>
      <c r="W429" s="306" t="s">
        <v>15</v>
      </c>
      <c r="Y429" s="38">
        <v>36</v>
      </c>
      <c r="Z429" s="300"/>
      <c r="AA429" s="300"/>
      <c r="AB429" s="305"/>
      <c r="AC429" s="305"/>
      <c r="AD429" s="306"/>
    </row>
    <row r="430" spans="1:30" x14ac:dyDescent="0.2">
      <c r="A430" s="38">
        <v>4</v>
      </c>
      <c r="B430" s="300"/>
      <c r="C430" s="300"/>
      <c r="D430" s="305"/>
      <c r="E430" s="305"/>
      <c r="F430" s="306"/>
      <c r="H430" s="38">
        <v>15</v>
      </c>
      <c r="I430" s="38"/>
      <c r="J430" s="38"/>
      <c r="K430" s="38"/>
      <c r="L430" s="300"/>
      <c r="M430" s="300"/>
      <c r="N430" s="305"/>
      <c r="O430" s="305"/>
      <c r="P430" s="306"/>
      <c r="R430" s="38">
        <v>26</v>
      </c>
      <c r="S430" s="300"/>
      <c r="T430" s="300"/>
      <c r="U430" s="305"/>
      <c r="V430" s="305"/>
      <c r="W430" s="306"/>
      <c r="Y430" s="38">
        <v>37</v>
      </c>
      <c r="Z430" s="300"/>
      <c r="AA430" s="300"/>
      <c r="AB430" s="305"/>
      <c r="AC430" s="305"/>
      <c r="AD430" s="306"/>
    </row>
    <row r="431" spans="1:30" x14ac:dyDescent="0.2">
      <c r="A431" s="38">
        <v>5</v>
      </c>
      <c r="B431" s="300"/>
      <c r="C431" s="300"/>
      <c r="D431" s="305"/>
      <c r="E431" s="305"/>
      <c r="F431" s="306"/>
      <c r="H431" s="38">
        <v>16</v>
      </c>
      <c r="I431" s="38"/>
      <c r="J431" s="38"/>
      <c r="K431" s="38"/>
      <c r="L431" s="300"/>
      <c r="M431" s="300"/>
      <c r="N431" s="305"/>
      <c r="O431" s="305"/>
      <c r="P431" s="306" t="s">
        <v>15</v>
      </c>
      <c r="R431" s="38">
        <v>27</v>
      </c>
      <c r="S431" s="300"/>
      <c r="T431" s="300"/>
      <c r="U431" s="305"/>
      <c r="V431" s="305"/>
      <c r="W431" s="306" t="s">
        <v>15</v>
      </c>
      <c r="Y431" s="38">
        <v>38</v>
      </c>
      <c r="Z431" s="300"/>
      <c r="AA431" s="300"/>
      <c r="AB431" s="305"/>
      <c r="AC431" s="305"/>
      <c r="AD431" s="306" t="s">
        <v>15</v>
      </c>
    </row>
    <row r="432" spans="1:30" x14ac:dyDescent="0.2">
      <c r="A432" s="38">
        <v>6</v>
      </c>
      <c r="B432" s="300"/>
      <c r="C432" s="300"/>
      <c r="D432" s="305"/>
      <c r="E432" s="305"/>
      <c r="F432" s="306"/>
      <c r="H432" s="38">
        <v>17</v>
      </c>
      <c r="I432" s="38"/>
      <c r="J432" s="38"/>
      <c r="K432" s="38"/>
      <c r="L432" s="300"/>
      <c r="M432" s="300"/>
      <c r="N432" s="305"/>
      <c r="O432" s="305"/>
      <c r="P432" s="306"/>
      <c r="R432" s="38">
        <v>28</v>
      </c>
      <c r="S432" s="300"/>
      <c r="T432" s="300"/>
      <c r="U432" s="305"/>
      <c r="V432" s="305"/>
      <c r="W432" s="306"/>
      <c r="Y432" s="38">
        <v>39</v>
      </c>
      <c r="Z432" s="300"/>
      <c r="AA432" s="300"/>
      <c r="AB432" s="305"/>
      <c r="AC432" s="305"/>
      <c r="AD432" s="306"/>
    </row>
    <row r="433" spans="1:30" x14ac:dyDescent="0.2">
      <c r="A433" s="38">
        <v>7</v>
      </c>
      <c r="B433" s="300"/>
      <c r="C433" s="300"/>
      <c r="D433" s="305"/>
      <c r="E433" s="305"/>
      <c r="F433" s="306"/>
      <c r="H433" s="38">
        <v>18</v>
      </c>
      <c r="I433" s="38"/>
      <c r="J433" s="38"/>
      <c r="K433" s="38"/>
      <c r="L433" s="300"/>
      <c r="M433" s="300"/>
      <c r="N433" s="305"/>
      <c r="O433" s="305"/>
      <c r="P433" s="306"/>
      <c r="R433" s="38">
        <v>29</v>
      </c>
      <c r="S433" s="300"/>
      <c r="T433" s="300"/>
      <c r="U433" s="305"/>
      <c r="V433" s="305"/>
      <c r="W433" s="306"/>
      <c r="Y433" s="38">
        <v>40</v>
      </c>
      <c r="Z433" s="300"/>
      <c r="AA433" s="300"/>
      <c r="AB433" s="305"/>
      <c r="AC433" s="305"/>
      <c r="AD433" s="306"/>
    </row>
    <row r="434" spans="1:30" x14ac:dyDescent="0.2">
      <c r="A434" s="38">
        <v>8</v>
      </c>
      <c r="B434" s="300"/>
      <c r="C434" s="300"/>
      <c r="D434" s="305"/>
      <c r="E434" s="305"/>
      <c r="F434" s="306"/>
      <c r="H434" s="38">
        <v>19</v>
      </c>
      <c r="I434" s="38"/>
      <c r="J434" s="38"/>
      <c r="K434" s="38"/>
      <c r="L434" s="300"/>
      <c r="M434" s="300"/>
      <c r="N434" s="305"/>
      <c r="O434" s="305"/>
      <c r="P434" s="306" t="s">
        <v>15</v>
      </c>
      <c r="R434" s="38">
        <v>30</v>
      </c>
      <c r="S434" s="300"/>
      <c r="T434" s="300"/>
      <c r="U434" s="305"/>
      <c r="V434" s="305"/>
      <c r="W434" s="306" t="s">
        <v>15</v>
      </c>
      <c r="Y434" s="38">
        <v>41</v>
      </c>
      <c r="Z434" s="300"/>
      <c r="AA434" s="300"/>
      <c r="AB434" s="305"/>
      <c r="AC434" s="305"/>
      <c r="AD434" s="306" t="s">
        <v>15</v>
      </c>
    </row>
    <row r="435" spans="1:30" x14ac:dyDescent="0.2">
      <c r="A435" s="38">
        <v>9</v>
      </c>
      <c r="B435" s="300"/>
      <c r="C435" s="300"/>
      <c r="D435" s="305"/>
      <c r="E435" s="305"/>
      <c r="F435" s="306"/>
      <c r="H435" s="38">
        <v>20</v>
      </c>
      <c r="I435" s="38"/>
      <c r="J435" s="38"/>
      <c r="K435" s="38"/>
      <c r="L435" s="300"/>
      <c r="M435" s="300"/>
      <c r="N435" s="305"/>
      <c r="O435" s="305"/>
      <c r="P435" s="306"/>
      <c r="R435" s="38">
        <v>31</v>
      </c>
      <c r="S435" s="300"/>
      <c r="T435" s="300"/>
      <c r="U435" s="305"/>
      <c r="V435" s="305"/>
      <c r="W435" s="306"/>
      <c r="Y435" s="38">
        <v>42</v>
      </c>
      <c r="Z435" s="300"/>
      <c r="AA435" s="300"/>
      <c r="AB435" s="305"/>
      <c r="AC435" s="305"/>
      <c r="AD435" s="306"/>
    </row>
    <row r="436" spans="1:30" x14ac:dyDescent="0.2">
      <c r="A436" s="38">
        <v>10</v>
      </c>
      <c r="B436" s="300"/>
      <c r="C436" s="300"/>
      <c r="D436" s="305"/>
      <c r="E436" s="305"/>
      <c r="F436" s="306"/>
      <c r="H436" s="38">
        <v>21</v>
      </c>
      <c r="I436" s="38"/>
      <c r="J436" s="38"/>
      <c r="K436" s="38"/>
      <c r="L436" s="300"/>
      <c r="M436" s="300"/>
      <c r="N436" s="305"/>
      <c r="O436" s="305"/>
      <c r="P436" s="306"/>
      <c r="R436" s="38">
        <v>32</v>
      </c>
      <c r="S436" s="300"/>
      <c r="T436" s="300"/>
      <c r="U436" s="305"/>
      <c r="V436" s="305"/>
      <c r="W436" s="306"/>
      <c r="Y436" s="38">
        <v>43</v>
      </c>
      <c r="Z436" s="300"/>
      <c r="AA436" s="300"/>
      <c r="AB436" s="305"/>
      <c r="AC436" s="305"/>
      <c r="AD436" s="306"/>
    </row>
    <row r="437" spans="1:30" ht="13.5" thickBot="1" x14ac:dyDescent="0.25">
      <c r="A437" s="39">
        <v>11</v>
      </c>
      <c r="B437" s="307"/>
      <c r="C437" s="307"/>
      <c r="D437" s="305"/>
      <c r="E437" s="305"/>
      <c r="F437" s="308"/>
      <c r="H437" s="38">
        <v>22</v>
      </c>
      <c r="I437" s="38"/>
      <c r="J437" s="38"/>
      <c r="K437" s="38"/>
      <c r="L437" s="300"/>
      <c r="M437" s="300"/>
      <c r="N437" s="307"/>
      <c r="O437" s="305"/>
      <c r="P437" s="306"/>
      <c r="R437" s="38">
        <v>33</v>
      </c>
      <c r="S437" s="307"/>
      <c r="T437" s="307"/>
      <c r="U437" s="307"/>
      <c r="V437" s="305"/>
      <c r="W437" s="308"/>
      <c r="Y437" s="40"/>
      <c r="Z437" s="42" t="s">
        <v>5</v>
      </c>
      <c r="AA437" s="43"/>
      <c r="AB437" s="43"/>
      <c r="AC437" s="43"/>
      <c r="AD437" s="44">
        <f>SUM(F427:F437)+SUM(P427:P437)+SUM(AD427:AD436)+SUM(W427:W437)</f>
        <v>0</v>
      </c>
    </row>
    <row r="438" spans="1:30" x14ac:dyDescent="0.2">
      <c r="L438" s="3"/>
    </row>
    <row r="439" spans="1:30" x14ac:dyDescent="0.2">
      <c r="L439" s="3"/>
    </row>
    <row r="440" spans="1:30" x14ac:dyDescent="0.2">
      <c r="L440" s="3"/>
    </row>
    <row r="441" spans="1:30" x14ac:dyDescent="0.2">
      <c r="L441" s="3"/>
    </row>
    <row r="442" spans="1:30" x14ac:dyDescent="0.2">
      <c r="L442" s="3"/>
    </row>
    <row r="443" spans="1:30" x14ac:dyDescent="0.2">
      <c r="L443" s="3"/>
    </row>
    <row r="444" spans="1:30" ht="13.5" thickBot="1" x14ac:dyDescent="0.25">
      <c r="L444" s="3"/>
    </row>
    <row r="445" spans="1:30" ht="12.75" customHeight="1" x14ac:dyDescent="0.2">
      <c r="A445" s="33">
        <v>20</v>
      </c>
      <c r="B445" s="34"/>
      <c r="C445" s="471" t="s">
        <v>44</v>
      </c>
      <c r="D445" s="471" t="s">
        <v>182</v>
      </c>
      <c r="E445" s="471" t="s">
        <v>41</v>
      </c>
      <c r="F445" s="471" t="s">
        <v>21</v>
      </c>
      <c r="H445" s="33"/>
      <c r="I445" s="34"/>
      <c r="J445" s="34"/>
      <c r="K445" s="34"/>
      <c r="L445" s="34"/>
      <c r="M445" s="471" t="s">
        <v>44</v>
      </c>
      <c r="N445" s="471" t="s">
        <v>182</v>
      </c>
      <c r="O445" s="471" t="s">
        <v>41</v>
      </c>
      <c r="P445" s="471" t="s">
        <v>21</v>
      </c>
      <c r="R445" s="33">
        <v>20</v>
      </c>
      <c r="S445" s="34"/>
      <c r="T445" s="471" t="s">
        <v>44</v>
      </c>
      <c r="U445" s="471" t="s">
        <v>182</v>
      </c>
      <c r="V445" s="471" t="s">
        <v>41</v>
      </c>
      <c r="W445" s="471" t="s">
        <v>21</v>
      </c>
      <c r="Y445" s="33"/>
      <c r="Z445" s="34"/>
      <c r="AA445" s="471" t="s">
        <v>44</v>
      </c>
      <c r="AB445" s="471" t="s">
        <v>182</v>
      </c>
      <c r="AC445" s="471" t="s">
        <v>41</v>
      </c>
      <c r="AD445" s="471" t="s">
        <v>21</v>
      </c>
    </row>
    <row r="446" spans="1:30" ht="25.5" x14ac:dyDescent="0.2">
      <c r="A446" s="35" t="s">
        <v>9</v>
      </c>
      <c r="B446" s="64" t="str">
        <f>+" אסמכתא " &amp; B22 &amp;"         חזרה לטבלה "</f>
        <v xml:space="preserve"> אסמכתא          חזרה לטבלה </v>
      </c>
      <c r="C446" s="472"/>
      <c r="D446" s="473" t="s">
        <v>93</v>
      </c>
      <c r="E446" s="472"/>
      <c r="F446" s="473"/>
      <c r="H446" s="35" t="s">
        <v>27</v>
      </c>
      <c r="I446" s="37"/>
      <c r="J446" s="37"/>
      <c r="K446" s="37"/>
      <c r="L446" s="64" t="str">
        <f>+" אסמכתא " &amp; B22 &amp;"         חזרה לטבלה "</f>
        <v xml:space="preserve"> אסמכתא          חזרה לטבלה </v>
      </c>
      <c r="M446" s="472"/>
      <c r="N446" s="473" t="s">
        <v>93</v>
      </c>
      <c r="O446" s="472"/>
      <c r="P446" s="473"/>
      <c r="R446" s="35" t="s">
        <v>9</v>
      </c>
      <c r="S446" s="64" t="str">
        <f>+" אסמכתא " &amp; B22 &amp;"         חזרה לטבלה "</f>
        <v xml:space="preserve"> אסמכתא          חזרה לטבלה </v>
      </c>
      <c r="T446" s="472"/>
      <c r="U446" s="473" t="s">
        <v>93</v>
      </c>
      <c r="V446" s="472"/>
      <c r="W446" s="473"/>
      <c r="Y446" s="35" t="s">
        <v>27</v>
      </c>
      <c r="Z446" s="64" t="str">
        <f>+" אסמכתא " &amp; B22 &amp;"         חזרה לטבלה "</f>
        <v xml:space="preserve"> אסמכתא          חזרה לטבלה </v>
      </c>
      <c r="AA446" s="472"/>
      <c r="AB446" s="473" t="s">
        <v>93</v>
      </c>
      <c r="AC446" s="472"/>
      <c r="AD446" s="473"/>
    </row>
    <row r="447" spans="1:30" x14ac:dyDescent="0.2">
      <c r="A447" s="38">
        <v>1</v>
      </c>
      <c r="B447" s="300"/>
      <c r="C447" s="300"/>
      <c r="D447" s="305"/>
      <c r="E447" s="305"/>
      <c r="F447" s="306"/>
      <c r="H447" s="38">
        <v>12</v>
      </c>
      <c r="I447" s="38"/>
      <c r="J447" s="38"/>
      <c r="K447" s="38"/>
      <c r="L447" s="300"/>
      <c r="M447" s="300"/>
      <c r="N447" s="305"/>
      <c r="O447" s="305"/>
      <c r="P447" s="306" t="s">
        <v>15</v>
      </c>
      <c r="R447" s="38">
        <v>23</v>
      </c>
      <c r="S447" s="300"/>
      <c r="T447" s="300"/>
      <c r="U447" s="305"/>
      <c r="V447" s="305"/>
      <c r="W447" s="306"/>
      <c r="Y447" s="38">
        <v>34</v>
      </c>
      <c r="Z447" s="300"/>
      <c r="AA447" s="300"/>
      <c r="AB447" s="305"/>
      <c r="AC447" s="305"/>
      <c r="AD447" s="306" t="s">
        <v>15</v>
      </c>
    </row>
    <row r="448" spans="1:30" x14ac:dyDescent="0.2">
      <c r="A448" s="38">
        <v>2</v>
      </c>
      <c r="B448" s="300"/>
      <c r="C448" s="300"/>
      <c r="D448" s="305"/>
      <c r="E448" s="305"/>
      <c r="F448" s="306"/>
      <c r="H448" s="38">
        <v>13</v>
      </c>
      <c r="I448" s="38"/>
      <c r="J448" s="38"/>
      <c r="K448" s="38"/>
      <c r="L448" s="300"/>
      <c r="M448" s="300"/>
      <c r="N448" s="305"/>
      <c r="O448" s="305"/>
      <c r="P448" s="306"/>
      <c r="R448" s="38">
        <v>24</v>
      </c>
      <c r="S448" s="300"/>
      <c r="T448" s="300"/>
      <c r="U448" s="305"/>
      <c r="V448" s="305"/>
      <c r="W448" s="306"/>
      <c r="Y448" s="38">
        <v>35</v>
      </c>
      <c r="Z448" s="300"/>
      <c r="AA448" s="300"/>
      <c r="AB448" s="305"/>
      <c r="AC448" s="305"/>
      <c r="AD448" s="306"/>
    </row>
    <row r="449" spans="1:30" x14ac:dyDescent="0.2">
      <c r="A449" s="38">
        <v>3</v>
      </c>
      <c r="B449" s="300"/>
      <c r="C449" s="300"/>
      <c r="D449" s="305"/>
      <c r="E449" s="305"/>
      <c r="F449" s="306"/>
      <c r="H449" s="38">
        <v>14</v>
      </c>
      <c r="I449" s="38"/>
      <c r="J449" s="38"/>
      <c r="K449" s="38"/>
      <c r="L449" s="300"/>
      <c r="M449" s="300"/>
      <c r="N449" s="305"/>
      <c r="O449" s="305"/>
      <c r="P449" s="306"/>
      <c r="R449" s="38">
        <v>25</v>
      </c>
      <c r="S449" s="300"/>
      <c r="T449" s="300"/>
      <c r="U449" s="305"/>
      <c r="V449" s="305"/>
      <c r="W449" s="306" t="s">
        <v>15</v>
      </c>
      <c r="Y449" s="38">
        <v>36</v>
      </c>
      <c r="Z449" s="300"/>
      <c r="AA449" s="300"/>
      <c r="AB449" s="305"/>
      <c r="AC449" s="305"/>
      <c r="AD449" s="306"/>
    </row>
    <row r="450" spans="1:30" x14ac:dyDescent="0.2">
      <c r="A450" s="38">
        <v>4</v>
      </c>
      <c r="B450" s="300"/>
      <c r="C450" s="300"/>
      <c r="D450" s="305"/>
      <c r="E450" s="305"/>
      <c r="F450" s="306"/>
      <c r="H450" s="38">
        <v>15</v>
      </c>
      <c r="I450" s="38"/>
      <c r="J450" s="38"/>
      <c r="K450" s="38"/>
      <c r="L450" s="300"/>
      <c r="M450" s="300"/>
      <c r="N450" s="305"/>
      <c r="O450" s="305"/>
      <c r="P450" s="306"/>
      <c r="R450" s="38">
        <v>26</v>
      </c>
      <c r="S450" s="300"/>
      <c r="T450" s="300"/>
      <c r="U450" s="305"/>
      <c r="V450" s="305"/>
      <c r="W450" s="306"/>
      <c r="Y450" s="38">
        <v>37</v>
      </c>
      <c r="Z450" s="300"/>
      <c r="AA450" s="300"/>
      <c r="AB450" s="305"/>
      <c r="AC450" s="305"/>
      <c r="AD450" s="306"/>
    </row>
    <row r="451" spans="1:30" x14ac:dyDescent="0.2">
      <c r="A451" s="38">
        <v>5</v>
      </c>
      <c r="B451" s="300"/>
      <c r="C451" s="300"/>
      <c r="D451" s="305"/>
      <c r="E451" s="305"/>
      <c r="F451" s="306"/>
      <c r="H451" s="38">
        <v>16</v>
      </c>
      <c r="I451" s="38"/>
      <c r="J451" s="38"/>
      <c r="K451" s="38"/>
      <c r="L451" s="300"/>
      <c r="M451" s="300"/>
      <c r="N451" s="305"/>
      <c r="O451" s="305"/>
      <c r="P451" s="306" t="s">
        <v>15</v>
      </c>
      <c r="R451" s="38">
        <v>27</v>
      </c>
      <c r="S451" s="300"/>
      <c r="T451" s="300"/>
      <c r="U451" s="305"/>
      <c r="V451" s="305"/>
      <c r="W451" s="306" t="s">
        <v>15</v>
      </c>
      <c r="Y451" s="38">
        <v>38</v>
      </c>
      <c r="Z451" s="300"/>
      <c r="AA451" s="300"/>
      <c r="AB451" s="305"/>
      <c r="AC451" s="305"/>
      <c r="AD451" s="306" t="s">
        <v>15</v>
      </c>
    </row>
    <row r="452" spans="1:30" x14ac:dyDescent="0.2">
      <c r="A452" s="38">
        <v>6</v>
      </c>
      <c r="B452" s="300"/>
      <c r="C452" s="300"/>
      <c r="D452" s="305"/>
      <c r="E452" s="305"/>
      <c r="F452" s="306"/>
      <c r="H452" s="38">
        <v>17</v>
      </c>
      <c r="I452" s="38"/>
      <c r="J452" s="38"/>
      <c r="K452" s="38"/>
      <c r="L452" s="300"/>
      <c r="M452" s="300"/>
      <c r="N452" s="305"/>
      <c r="O452" s="305"/>
      <c r="P452" s="306"/>
      <c r="R452" s="38">
        <v>28</v>
      </c>
      <c r="S452" s="300"/>
      <c r="T452" s="300"/>
      <c r="U452" s="305"/>
      <c r="V452" s="305"/>
      <c r="W452" s="306"/>
      <c r="Y452" s="38">
        <v>39</v>
      </c>
      <c r="Z452" s="300"/>
      <c r="AA452" s="300"/>
      <c r="AB452" s="305"/>
      <c r="AC452" s="305"/>
      <c r="AD452" s="306"/>
    </row>
    <row r="453" spans="1:30" x14ac:dyDescent="0.2">
      <c r="A453" s="38">
        <v>7</v>
      </c>
      <c r="B453" s="300"/>
      <c r="C453" s="300"/>
      <c r="D453" s="305"/>
      <c r="E453" s="305"/>
      <c r="F453" s="306"/>
      <c r="H453" s="38">
        <v>18</v>
      </c>
      <c r="I453" s="38"/>
      <c r="J453" s="38"/>
      <c r="K453" s="38"/>
      <c r="L453" s="300"/>
      <c r="M453" s="300"/>
      <c r="N453" s="305"/>
      <c r="O453" s="305"/>
      <c r="P453" s="306"/>
      <c r="R453" s="38">
        <v>29</v>
      </c>
      <c r="S453" s="300"/>
      <c r="T453" s="300"/>
      <c r="U453" s="305"/>
      <c r="V453" s="305"/>
      <c r="W453" s="306"/>
      <c r="Y453" s="38">
        <v>40</v>
      </c>
      <c r="Z453" s="300"/>
      <c r="AA453" s="300"/>
      <c r="AB453" s="305"/>
      <c r="AC453" s="305"/>
      <c r="AD453" s="306"/>
    </row>
    <row r="454" spans="1:30" x14ac:dyDescent="0.2">
      <c r="A454" s="38">
        <v>8</v>
      </c>
      <c r="B454" s="300"/>
      <c r="C454" s="300"/>
      <c r="D454" s="305"/>
      <c r="E454" s="305"/>
      <c r="F454" s="306"/>
      <c r="H454" s="38">
        <v>19</v>
      </c>
      <c r="I454" s="38"/>
      <c r="J454" s="38"/>
      <c r="K454" s="38"/>
      <c r="L454" s="300"/>
      <c r="M454" s="300"/>
      <c r="N454" s="305"/>
      <c r="O454" s="305"/>
      <c r="P454" s="306" t="s">
        <v>15</v>
      </c>
      <c r="R454" s="38">
        <v>30</v>
      </c>
      <c r="S454" s="300"/>
      <c r="T454" s="300"/>
      <c r="U454" s="305"/>
      <c r="V454" s="305"/>
      <c r="W454" s="306" t="s">
        <v>15</v>
      </c>
      <c r="Y454" s="38">
        <v>41</v>
      </c>
      <c r="Z454" s="300"/>
      <c r="AA454" s="300"/>
      <c r="AB454" s="305"/>
      <c r="AC454" s="305"/>
      <c r="AD454" s="306" t="s">
        <v>15</v>
      </c>
    </row>
    <row r="455" spans="1:30" x14ac:dyDescent="0.2">
      <c r="A455" s="38">
        <v>9</v>
      </c>
      <c r="B455" s="300"/>
      <c r="C455" s="300"/>
      <c r="D455" s="305"/>
      <c r="E455" s="305"/>
      <c r="F455" s="306"/>
      <c r="H455" s="38">
        <v>20</v>
      </c>
      <c r="I455" s="38"/>
      <c r="J455" s="38"/>
      <c r="K455" s="38"/>
      <c r="L455" s="300"/>
      <c r="M455" s="300"/>
      <c r="N455" s="305"/>
      <c r="O455" s="305"/>
      <c r="P455" s="306"/>
      <c r="R455" s="38">
        <v>31</v>
      </c>
      <c r="S455" s="300"/>
      <c r="T455" s="300"/>
      <c r="U455" s="305"/>
      <c r="V455" s="305"/>
      <c r="W455" s="306"/>
      <c r="Y455" s="38">
        <v>42</v>
      </c>
      <c r="Z455" s="300"/>
      <c r="AA455" s="300"/>
      <c r="AB455" s="305"/>
      <c r="AC455" s="305"/>
      <c r="AD455" s="306"/>
    </row>
    <row r="456" spans="1:30" x14ac:dyDescent="0.2">
      <c r="A456" s="38">
        <v>10</v>
      </c>
      <c r="B456" s="300"/>
      <c r="C456" s="300"/>
      <c r="D456" s="305"/>
      <c r="E456" s="305"/>
      <c r="F456" s="306"/>
      <c r="H456" s="38">
        <v>21</v>
      </c>
      <c r="I456" s="38"/>
      <c r="J456" s="38"/>
      <c r="K456" s="38"/>
      <c r="L456" s="300"/>
      <c r="M456" s="300"/>
      <c r="N456" s="305"/>
      <c r="O456" s="305"/>
      <c r="P456" s="306"/>
      <c r="R456" s="38">
        <v>32</v>
      </c>
      <c r="S456" s="300"/>
      <c r="T456" s="300"/>
      <c r="U456" s="305"/>
      <c r="V456" s="305"/>
      <c r="W456" s="306"/>
      <c r="Y456" s="38">
        <v>43</v>
      </c>
      <c r="Z456" s="300"/>
      <c r="AA456" s="300"/>
      <c r="AB456" s="305"/>
      <c r="AC456" s="305"/>
      <c r="AD456" s="306"/>
    </row>
    <row r="457" spans="1:30" ht="13.5" thickBot="1" x14ac:dyDescent="0.25">
      <c r="A457" s="39">
        <v>11</v>
      </c>
      <c r="B457" s="307"/>
      <c r="C457" s="307"/>
      <c r="D457" s="305"/>
      <c r="E457" s="305"/>
      <c r="F457" s="308"/>
      <c r="H457" s="38">
        <v>22</v>
      </c>
      <c r="I457" s="38"/>
      <c r="J457" s="38"/>
      <c r="K457" s="38"/>
      <c r="L457" s="300"/>
      <c r="M457" s="300"/>
      <c r="N457" s="307"/>
      <c r="O457" s="305"/>
      <c r="P457" s="306"/>
      <c r="R457" s="38">
        <v>33</v>
      </c>
      <c r="S457" s="307"/>
      <c r="T457" s="307"/>
      <c r="U457" s="307"/>
      <c r="V457" s="305"/>
      <c r="W457" s="308"/>
      <c r="Y457" s="40"/>
      <c r="Z457" s="42" t="s">
        <v>5</v>
      </c>
      <c r="AA457" s="43"/>
      <c r="AB457" s="43"/>
      <c r="AC457" s="43"/>
      <c r="AD457" s="44">
        <f>SUM(F447:F457)+SUM(P447:P457)+SUM(AD447:AD456)+SUM(W447:W457)</f>
        <v>0</v>
      </c>
    </row>
    <row r="458" spans="1:30" x14ac:dyDescent="0.2">
      <c r="L458" s="3"/>
    </row>
    <row r="459" spans="1:30" x14ac:dyDescent="0.2">
      <c r="L459" s="3"/>
    </row>
    <row r="460" spans="1:30" x14ac:dyDescent="0.2">
      <c r="L460" s="3"/>
    </row>
    <row r="461" spans="1:30" x14ac:dyDescent="0.2">
      <c r="L461" s="3"/>
    </row>
    <row r="462" spans="1:30" x14ac:dyDescent="0.2">
      <c r="L462" s="3"/>
    </row>
    <row r="463" spans="1:30" x14ac:dyDescent="0.2">
      <c r="L463" s="3"/>
    </row>
    <row r="464" spans="1:30" ht="13.5" thickBot="1" x14ac:dyDescent="0.25">
      <c r="L464" s="3"/>
    </row>
    <row r="465" spans="1:30" x14ac:dyDescent="0.2">
      <c r="A465" s="33">
        <v>21</v>
      </c>
      <c r="B465" s="34"/>
      <c r="C465" s="471" t="s">
        <v>44</v>
      </c>
      <c r="D465" s="471" t="s">
        <v>182</v>
      </c>
      <c r="E465" s="471" t="s">
        <v>41</v>
      </c>
      <c r="F465" s="471" t="s">
        <v>21</v>
      </c>
      <c r="H465" s="33"/>
      <c r="I465" s="34"/>
      <c r="J465" s="34"/>
      <c r="K465" s="34"/>
      <c r="L465" s="34"/>
      <c r="M465" s="471" t="s">
        <v>44</v>
      </c>
      <c r="N465" s="312"/>
      <c r="O465" s="471" t="s">
        <v>41</v>
      </c>
      <c r="P465" s="471" t="s">
        <v>21</v>
      </c>
      <c r="R465" s="33">
        <v>21</v>
      </c>
      <c r="S465" s="34"/>
      <c r="T465" s="471" t="s">
        <v>44</v>
      </c>
      <c r="U465" s="312"/>
      <c r="V465" s="471" t="s">
        <v>41</v>
      </c>
      <c r="W465" s="471" t="s">
        <v>21</v>
      </c>
      <c r="Y465" s="33"/>
      <c r="Z465" s="34"/>
      <c r="AA465" s="471" t="s">
        <v>44</v>
      </c>
      <c r="AB465" s="312"/>
      <c r="AC465" s="471" t="s">
        <v>41</v>
      </c>
      <c r="AD465" s="471" t="s">
        <v>21</v>
      </c>
    </row>
    <row r="466" spans="1:30" ht="25.5" x14ac:dyDescent="0.2">
      <c r="A466" s="35" t="s">
        <v>9</v>
      </c>
      <c r="B466" s="64" t="str">
        <f>+" אסמכתא " &amp; B23 &amp;"         חזרה לטבלה "</f>
        <v xml:space="preserve"> אסמכתא          חזרה לטבלה </v>
      </c>
      <c r="C466" s="472"/>
      <c r="D466" s="473" t="s">
        <v>93</v>
      </c>
      <c r="E466" s="472"/>
      <c r="F466" s="473"/>
      <c r="H466" s="35" t="s">
        <v>27</v>
      </c>
      <c r="I466" s="37"/>
      <c r="J466" s="37"/>
      <c r="K466" s="37"/>
      <c r="L466" s="64" t="str">
        <f>+" אסמכתא " &amp; B23 &amp;"         חזרה לטבלה "</f>
        <v xml:space="preserve"> אסמכתא          חזרה לטבלה </v>
      </c>
      <c r="M466" s="472"/>
      <c r="N466" s="313"/>
      <c r="O466" s="472"/>
      <c r="P466" s="473"/>
      <c r="R466" s="35" t="s">
        <v>9</v>
      </c>
      <c r="S466" s="64" t="str">
        <f>+" אסמכתא " &amp; B23 &amp;"         חזרה לטבלה "</f>
        <v xml:space="preserve"> אסמכתא          חזרה לטבלה </v>
      </c>
      <c r="T466" s="472"/>
      <c r="U466" s="313"/>
      <c r="V466" s="472"/>
      <c r="W466" s="473"/>
      <c r="Y466" s="35" t="s">
        <v>27</v>
      </c>
      <c r="Z466" s="64" t="str">
        <f>+" אסמכתא " &amp; B23 &amp;"         חזרה לטבלה "</f>
        <v xml:space="preserve"> אסמכתא          חזרה לטבלה </v>
      </c>
      <c r="AA466" s="472"/>
      <c r="AB466" s="313"/>
      <c r="AC466" s="472"/>
      <c r="AD466" s="473"/>
    </row>
    <row r="467" spans="1:30" x14ac:dyDescent="0.2">
      <c r="A467" s="38">
        <v>1</v>
      </c>
      <c r="B467" s="300"/>
      <c r="C467" s="300"/>
      <c r="D467" s="305"/>
      <c r="E467" s="305"/>
      <c r="F467" s="306"/>
      <c r="H467" s="38">
        <v>12</v>
      </c>
      <c r="I467" s="38"/>
      <c r="J467" s="38"/>
      <c r="K467" s="38"/>
      <c r="L467" s="300"/>
      <c r="M467" s="300"/>
      <c r="N467" s="300"/>
      <c r="O467" s="305"/>
      <c r="P467" s="306" t="s">
        <v>15</v>
      </c>
      <c r="R467" s="38">
        <v>23</v>
      </c>
      <c r="S467" s="300"/>
      <c r="T467" s="300"/>
      <c r="U467" s="300"/>
      <c r="V467" s="305"/>
      <c r="W467" s="306"/>
      <c r="Y467" s="38">
        <v>34</v>
      </c>
      <c r="Z467" s="300"/>
      <c r="AA467" s="300"/>
      <c r="AB467" s="300"/>
      <c r="AC467" s="305"/>
      <c r="AD467" s="306" t="s">
        <v>15</v>
      </c>
    </row>
    <row r="468" spans="1:30" x14ac:dyDescent="0.2">
      <c r="A468" s="38">
        <v>2</v>
      </c>
      <c r="B468" s="300"/>
      <c r="C468" s="300"/>
      <c r="D468" s="305"/>
      <c r="E468" s="305"/>
      <c r="F468" s="306"/>
      <c r="H468" s="38">
        <v>13</v>
      </c>
      <c r="I468" s="38"/>
      <c r="J468" s="38"/>
      <c r="K468" s="38"/>
      <c r="L468" s="300"/>
      <c r="M468" s="300"/>
      <c r="N468" s="300"/>
      <c r="O468" s="305"/>
      <c r="P468" s="306"/>
      <c r="R468" s="38">
        <v>24</v>
      </c>
      <c r="S468" s="300"/>
      <c r="T468" s="300"/>
      <c r="U468" s="300"/>
      <c r="V468" s="305"/>
      <c r="W468" s="306"/>
      <c r="Y468" s="38">
        <v>35</v>
      </c>
      <c r="Z468" s="300"/>
      <c r="AA468" s="300"/>
      <c r="AB468" s="300"/>
      <c r="AC468" s="305"/>
      <c r="AD468" s="306"/>
    </row>
    <row r="469" spans="1:30" x14ac:dyDescent="0.2">
      <c r="A469" s="38">
        <v>3</v>
      </c>
      <c r="B469" s="300"/>
      <c r="C469" s="300"/>
      <c r="D469" s="305"/>
      <c r="E469" s="305"/>
      <c r="F469" s="306"/>
      <c r="H469" s="38">
        <v>14</v>
      </c>
      <c r="I469" s="38"/>
      <c r="J469" s="38"/>
      <c r="K469" s="38"/>
      <c r="L469" s="300"/>
      <c r="M469" s="300"/>
      <c r="N469" s="300"/>
      <c r="O469" s="305"/>
      <c r="P469" s="306"/>
      <c r="R469" s="38">
        <v>25</v>
      </c>
      <c r="S469" s="300"/>
      <c r="T469" s="300"/>
      <c r="U469" s="300"/>
      <c r="V469" s="305"/>
      <c r="W469" s="306" t="s">
        <v>15</v>
      </c>
      <c r="Y469" s="38">
        <v>36</v>
      </c>
      <c r="Z469" s="300"/>
      <c r="AA469" s="300"/>
      <c r="AB469" s="300"/>
      <c r="AC469" s="305"/>
      <c r="AD469" s="306"/>
    </row>
    <row r="470" spans="1:30" x14ac:dyDescent="0.2">
      <c r="A470" s="38">
        <v>4</v>
      </c>
      <c r="B470" s="300"/>
      <c r="C470" s="300"/>
      <c r="D470" s="305"/>
      <c r="E470" s="305"/>
      <c r="F470" s="306"/>
      <c r="H470" s="38">
        <v>15</v>
      </c>
      <c r="I470" s="38"/>
      <c r="J470" s="38"/>
      <c r="K470" s="38"/>
      <c r="L470" s="300"/>
      <c r="M470" s="300"/>
      <c r="N470" s="300"/>
      <c r="O470" s="305"/>
      <c r="P470" s="306"/>
      <c r="R470" s="38">
        <v>26</v>
      </c>
      <c r="S470" s="300"/>
      <c r="T470" s="300"/>
      <c r="U470" s="300"/>
      <c r="V470" s="305"/>
      <c r="W470" s="306"/>
      <c r="Y470" s="38">
        <v>37</v>
      </c>
      <c r="Z470" s="300"/>
      <c r="AA470" s="300"/>
      <c r="AB470" s="300"/>
      <c r="AC470" s="305"/>
      <c r="AD470" s="306"/>
    </row>
    <row r="471" spans="1:30" x14ac:dyDescent="0.2">
      <c r="A471" s="38">
        <v>5</v>
      </c>
      <c r="B471" s="300"/>
      <c r="C471" s="300"/>
      <c r="D471" s="305"/>
      <c r="E471" s="305"/>
      <c r="F471" s="306"/>
      <c r="H471" s="38">
        <v>16</v>
      </c>
      <c r="I471" s="38"/>
      <c r="J471" s="38"/>
      <c r="K471" s="38"/>
      <c r="L471" s="300"/>
      <c r="M471" s="300"/>
      <c r="N471" s="300"/>
      <c r="O471" s="305"/>
      <c r="P471" s="306" t="s">
        <v>15</v>
      </c>
      <c r="R471" s="38">
        <v>27</v>
      </c>
      <c r="S471" s="300"/>
      <c r="T471" s="300"/>
      <c r="U471" s="300"/>
      <c r="V471" s="305"/>
      <c r="W471" s="306" t="s">
        <v>15</v>
      </c>
      <c r="Y471" s="38">
        <v>38</v>
      </c>
      <c r="Z471" s="300"/>
      <c r="AA471" s="300"/>
      <c r="AB471" s="300"/>
      <c r="AC471" s="305"/>
      <c r="AD471" s="306" t="s">
        <v>15</v>
      </c>
    </row>
    <row r="472" spans="1:30" x14ac:dyDescent="0.2">
      <c r="A472" s="38">
        <v>6</v>
      </c>
      <c r="B472" s="300"/>
      <c r="C472" s="300"/>
      <c r="D472" s="305"/>
      <c r="E472" s="305"/>
      <c r="F472" s="306"/>
      <c r="H472" s="38">
        <v>17</v>
      </c>
      <c r="I472" s="38"/>
      <c r="J472" s="38"/>
      <c r="K472" s="38"/>
      <c r="L472" s="300"/>
      <c r="M472" s="300"/>
      <c r="N472" s="300"/>
      <c r="O472" s="305"/>
      <c r="P472" s="306"/>
      <c r="R472" s="38">
        <v>28</v>
      </c>
      <c r="S472" s="300"/>
      <c r="T472" s="300"/>
      <c r="U472" s="300"/>
      <c r="V472" s="305"/>
      <c r="W472" s="306"/>
      <c r="Y472" s="38">
        <v>39</v>
      </c>
      <c r="Z472" s="300"/>
      <c r="AA472" s="300"/>
      <c r="AB472" s="300"/>
      <c r="AC472" s="305"/>
      <c r="AD472" s="306"/>
    </row>
    <row r="473" spans="1:30" x14ac:dyDescent="0.2">
      <c r="A473" s="38">
        <v>7</v>
      </c>
      <c r="B473" s="300"/>
      <c r="C473" s="300"/>
      <c r="D473" s="305"/>
      <c r="E473" s="305"/>
      <c r="F473" s="306"/>
      <c r="H473" s="38">
        <v>18</v>
      </c>
      <c r="I473" s="38"/>
      <c r="J473" s="38"/>
      <c r="K473" s="38"/>
      <c r="L473" s="300"/>
      <c r="M473" s="300"/>
      <c r="N473" s="300"/>
      <c r="O473" s="305"/>
      <c r="P473" s="306"/>
      <c r="R473" s="38">
        <v>29</v>
      </c>
      <c r="S473" s="300"/>
      <c r="T473" s="300"/>
      <c r="U473" s="300"/>
      <c r="V473" s="305"/>
      <c r="W473" s="306"/>
      <c r="Y473" s="38">
        <v>40</v>
      </c>
      <c r="Z473" s="300"/>
      <c r="AA473" s="300"/>
      <c r="AB473" s="300"/>
      <c r="AC473" s="305"/>
      <c r="AD473" s="306"/>
    </row>
    <row r="474" spans="1:30" x14ac:dyDescent="0.2">
      <c r="A474" s="38">
        <v>8</v>
      </c>
      <c r="B474" s="300"/>
      <c r="C474" s="300"/>
      <c r="D474" s="305"/>
      <c r="E474" s="305"/>
      <c r="F474" s="306"/>
      <c r="H474" s="38">
        <v>19</v>
      </c>
      <c r="I474" s="38"/>
      <c r="J474" s="38"/>
      <c r="K474" s="38"/>
      <c r="L474" s="300"/>
      <c r="M474" s="300"/>
      <c r="N474" s="300"/>
      <c r="O474" s="305"/>
      <c r="P474" s="306" t="s">
        <v>15</v>
      </c>
      <c r="R474" s="38">
        <v>30</v>
      </c>
      <c r="S474" s="300"/>
      <c r="T474" s="300"/>
      <c r="U474" s="300"/>
      <c r="V474" s="305"/>
      <c r="W474" s="306" t="s">
        <v>15</v>
      </c>
      <c r="Y474" s="38">
        <v>41</v>
      </c>
      <c r="Z474" s="300"/>
      <c r="AA474" s="300"/>
      <c r="AB474" s="300"/>
      <c r="AC474" s="305"/>
      <c r="AD474" s="306" t="s">
        <v>15</v>
      </c>
    </row>
    <row r="475" spans="1:30" x14ac:dyDescent="0.2">
      <c r="A475" s="38">
        <v>9</v>
      </c>
      <c r="B475" s="300"/>
      <c r="C475" s="300"/>
      <c r="D475" s="305"/>
      <c r="E475" s="305"/>
      <c r="F475" s="306"/>
      <c r="H475" s="38">
        <v>20</v>
      </c>
      <c r="I475" s="38"/>
      <c r="J475" s="38"/>
      <c r="K475" s="38"/>
      <c r="L475" s="300"/>
      <c r="M475" s="300"/>
      <c r="N475" s="300"/>
      <c r="O475" s="305"/>
      <c r="P475" s="306"/>
      <c r="R475" s="38">
        <v>31</v>
      </c>
      <c r="S475" s="300"/>
      <c r="T475" s="300"/>
      <c r="U475" s="300"/>
      <c r="V475" s="305"/>
      <c r="W475" s="306"/>
      <c r="Y475" s="38">
        <v>42</v>
      </c>
      <c r="Z475" s="300"/>
      <c r="AA475" s="300"/>
      <c r="AB475" s="300"/>
      <c r="AC475" s="305"/>
      <c r="AD475" s="306"/>
    </row>
    <row r="476" spans="1:30" x14ac:dyDescent="0.2">
      <c r="A476" s="38">
        <v>10</v>
      </c>
      <c r="B476" s="300"/>
      <c r="C476" s="300"/>
      <c r="D476" s="305"/>
      <c r="E476" s="305"/>
      <c r="F476" s="306"/>
      <c r="H476" s="38">
        <v>21</v>
      </c>
      <c r="I476" s="38"/>
      <c r="J476" s="38"/>
      <c r="K476" s="38"/>
      <c r="L476" s="300"/>
      <c r="M476" s="300"/>
      <c r="N476" s="300"/>
      <c r="O476" s="305"/>
      <c r="P476" s="306"/>
      <c r="R476" s="38">
        <v>32</v>
      </c>
      <c r="S476" s="300"/>
      <c r="T476" s="300"/>
      <c r="U476" s="300"/>
      <c r="V476" s="305"/>
      <c r="W476" s="306"/>
      <c r="Y476" s="38">
        <v>43</v>
      </c>
      <c r="Z476" s="300"/>
      <c r="AA476" s="300"/>
      <c r="AB476" s="300"/>
      <c r="AC476" s="305"/>
      <c r="AD476" s="306"/>
    </row>
    <row r="477" spans="1:30" ht="13.5" thickBot="1" x14ac:dyDescent="0.25">
      <c r="A477" s="39">
        <v>11</v>
      </c>
      <c r="B477" s="307"/>
      <c r="C477" s="307"/>
      <c r="D477" s="305"/>
      <c r="E477" s="305"/>
      <c r="F477" s="308"/>
      <c r="H477" s="38">
        <v>22</v>
      </c>
      <c r="I477" s="38"/>
      <c r="J477" s="38"/>
      <c r="K477" s="38"/>
      <c r="L477" s="300"/>
      <c r="M477" s="300"/>
      <c r="N477" s="307"/>
      <c r="O477" s="305"/>
      <c r="P477" s="306"/>
      <c r="R477" s="38">
        <v>33</v>
      </c>
      <c r="S477" s="307"/>
      <c r="T477" s="307"/>
      <c r="U477" s="307"/>
      <c r="V477" s="305"/>
      <c r="W477" s="308"/>
      <c r="Y477" s="40"/>
      <c r="Z477" s="42" t="s">
        <v>5</v>
      </c>
      <c r="AA477" s="43"/>
      <c r="AB477" s="43"/>
      <c r="AC477" s="43"/>
      <c r="AD477" s="44">
        <f>SUM(F467:F477)+SUM(P467:P477)+SUM(AD467:AD476)+SUM(W467:W477)</f>
        <v>0</v>
      </c>
    </row>
    <row r="478" spans="1:30" x14ac:dyDescent="0.2">
      <c r="L478" s="3"/>
    </row>
    <row r="479" spans="1:30" x14ac:dyDescent="0.2">
      <c r="L479" s="3"/>
    </row>
    <row r="480" spans="1:30" x14ac:dyDescent="0.2">
      <c r="L480" s="3"/>
    </row>
    <row r="481" spans="1:30" x14ac:dyDescent="0.2">
      <c r="L481" s="3"/>
    </row>
    <row r="482" spans="1:30" x14ac:dyDescent="0.2">
      <c r="L482" s="3"/>
    </row>
    <row r="483" spans="1:30" x14ac:dyDescent="0.2">
      <c r="L483" s="3"/>
    </row>
    <row r="484" spans="1:30" ht="13.5" thickBot="1" x14ac:dyDescent="0.25">
      <c r="L484" s="3"/>
    </row>
    <row r="485" spans="1:30" ht="12.75" customHeight="1" x14ac:dyDescent="0.2">
      <c r="A485" s="33">
        <v>22</v>
      </c>
      <c r="B485" s="34"/>
      <c r="C485" s="471" t="s">
        <v>44</v>
      </c>
      <c r="D485" s="471" t="s">
        <v>182</v>
      </c>
      <c r="E485" s="471" t="s">
        <v>41</v>
      </c>
      <c r="F485" s="471" t="s">
        <v>21</v>
      </c>
      <c r="H485" s="33"/>
      <c r="I485" s="34"/>
      <c r="J485" s="34"/>
      <c r="K485" s="34"/>
      <c r="L485" s="34"/>
      <c r="M485" s="471" t="s">
        <v>44</v>
      </c>
      <c r="N485" s="471" t="s">
        <v>182</v>
      </c>
      <c r="O485" s="471" t="s">
        <v>41</v>
      </c>
      <c r="P485" s="471" t="s">
        <v>21</v>
      </c>
      <c r="R485" s="33">
        <v>22</v>
      </c>
      <c r="S485" s="34"/>
      <c r="T485" s="471" t="s">
        <v>44</v>
      </c>
      <c r="U485" s="471" t="s">
        <v>182</v>
      </c>
      <c r="V485" s="471" t="s">
        <v>41</v>
      </c>
      <c r="W485" s="471" t="s">
        <v>21</v>
      </c>
      <c r="Y485" s="33"/>
      <c r="Z485" s="34"/>
      <c r="AA485" s="471" t="s">
        <v>44</v>
      </c>
      <c r="AB485" s="471" t="s">
        <v>182</v>
      </c>
      <c r="AC485" s="471" t="s">
        <v>41</v>
      </c>
      <c r="AD485" s="471" t="s">
        <v>21</v>
      </c>
    </row>
    <row r="486" spans="1:30" ht="25.5" x14ac:dyDescent="0.2">
      <c r="A486" s="35" t="s">
        <v>9</v>
      </c>
      <c r="B486" s="64" t="str">
        <f>+" אסמכתא " &amp; B24 &amp;"         חזרה לטבלה "</f>
        <v xml:space="preserve"> אסמכתא          חזרה לטבלה </v>
      </c>
      <c r="C486" s="472"/>
      <c r="D486" s="473" t="s">
        <v>93</v>
      </c>
      <c r="E486" s="472"/>
      <c r="F486" s="473"/>
      <c r="H486" s="35" t="s">
        <v>27</v>
      </c>
      <c r="I486" s="37"/>
      <c r="J486" s="37"/>
      <c r="K486" s="37"/>
      <c r="L486" s="64" t="str">
        <f>+" אסמכתא " &amp; B24 &amp;"         חזרה לטבלה "</f>
        <v xml:space="preserve"> אסמכתא          חזרה לטבלה </v>
      </c>
      <c r="M486" s="472"/>
      <c r="N486" s="473" t="s">
        <v>93</v>
      </c>
      <c r="O486" s="472"/>
      <c r="P486" s="473"/>
      <c r="R486" s="35" t="s">
        <v>9</v>
      </c>
      <c r="S486" s="64" t="str">
        <f>+" אסמכתא " &amp; B24 &amp;"         חזרה לטבלה "</f>
        <v xml:space="preserve"> אסמכתא          חזרה לטבלה </v>
      </c>
      <c r="T486" s="472"/>
      <c r="U486" s="473" t="s">
        <v>93</v>
      </c>
      <c r="V486" s="472"/>
      <c r="W486" s="473"/>
      <c r="Y486" s="35" t="s">
        <v>27</v>
      </c>
      <c r="Z486" s="64" t="str">
        <f>+" אסמכתא " &amp; B24 &amp;"         חזרה לטבלה "</f>
        <v xml:space="preserve"> אסמכתא          חזרה לטבלה </v>
      </c>
      <c r="AA486" s="472"/>
      <c r="AB486" s="473" t="s">
        <v>93</v>
      </c>
      <c r="AC486" s="472"/>
      <c r="AD486" s="473"/>
    </row>
    <row r="487" spans="1:30" x14ac:dyDescent="0.2">
      <c r="A487" s="38">
        <v>1</v>
      </c>
      <c r="B487" s="300"/>
      <c r="C487" s="300"/>
      <c r="D487" s="305"/>
      <c r="E487" s="305"/>
      <c r="F487" s="306"/>
      <c r="H487" s="38">
        <v>12</v>
      </c>
      <c r="I487" s="38"/>
      <c r="J487" s="38"/>
      <c r="K487" s="38"/>
      <c r="L487" s="300"/>
      <c r="M487" s="300"/>
      <c r="N487" s="305"/>
      <c r="O487" s="305"/>
      <c r="P487" s="306" t="s">
        <v>15</v>
      </c>
      <c r="R487" s="38">
        <v>23</v>
      </c>
      <c r="S487" s="300"/>
      <c r="T487" s="300"/>
      <c r="U487" s="305"/>
      <c r="V487" s="305"/>
      <c r="W487" s="306"/>
      <c r="Y487" s="38">
        <v>34</v>
      </c>
      <c r="Z487" s="300"/>
      <c r="AA487" s="300"/>
      <c r="AB487" s="305"/>
      <c r="AC487" s="305"/>
      <c r="AD487" s="306" t="s">
        <v>15</v>
      </c>
    </row>
    <row r="488" spans="1:30" x14ac:dyDescent="0.2">
      <c r="A488" s="38">
        <v>2</v>
      </c>
      <c r="B488" s="300"/>
      <c r="C488" s="300"/>
      <c r="D488" s="305"/>
      <c r="E488" s="305"/>
      <c r="F488" s="306"/>
      <c r="H488" s="38">
        <v>13</v>
      </c>
      <c r="I488" s="38"/>
      <c r="J488" s="38"/>
      <c r="K488" s="38"/>
      <c r="L488" s="300"/>
      <c r="M488" s="300"/>
      <c r="N488" s="305"/>
      <c r="O488" s="305"/>
      <c r="P488" s="306"/>
      <c r="R488" s="38">
        <v>24</v>
      </c>
      <c r="S488" s="300"/>
      <c r="T488" s="300"/>
      <c r="U488" s="305"/>
      <c r="V488" s="305"/>
      <c r="W488" s="306"/>
      <c r="Y488" s="38">
        <v>35</v>
      </c>
      <c r="Z488" s="300"/>
      <c r="AA488" s="300"/>
      <c r="AB488" s="305"/>
      <c r="AC488" s="305"/>
      <c r="AD488" s="306"/>
    </row>
    <row r="489" spans="1:30" x14ac:dyDescent="0.2">
      <c r="A489" s="38">
        <v>3</v>
      </c>
      <c r="B489" s="300"/>
      <c r="C489" s="300"/>
      <c r="D489" s="305"/>
      <c r="E489" s="305"/>
      <c r="F489" s="306"/>
      <c r="H489" s="38">
        <v>14</v>
      </c>
      <c r="I489" s="38"/>
      <c r="J489" s="38"/>
      <c r="K489" s="38"/>
      <c r="L489" s="300"/>
      <c r="M489" s="300"/>
      <c r="N489" s="305"/>
      <c r="O489" s="305"/>
      <c r="P489" s="306"/>
      <c r="R489" s="38">
        <v>25</v>
      </c>
      <c r="S489" s="300"/>
      <c r="T489" s="300"/>
      <c r="U489" s="305"/>
      <c r="V489" s="305"/>
      <c r="W489" s="306" t="s">
        <v>15</v>
      </c>
      <c r="Y489" s="38">
        <v>36</v>
      </c>
      <c r="Z489" s="300"/>
      <c r="AA489" s="300"/>
      <c r="AB489" s="305"/>
      <c r="AC489" s="305"/>
      <c r="AD489" s="306"/>
    </row>
    <row r="490" spans="1:30" x14ac:dyDescent="0.2">
      <c r="A490" s="38">
        <v>4</v>
      </c>
      <c r="B490" s="300"/>
      <c r="C490" s="300"/>
      <c r="D490" s="305"/>
      <c r="E490" s="305"/>
      <c r="F490" s="306"/>
      <c r="H490" s="38">
        <v>15</v>
      </c>
      <c r="I490" s="38"/>
      <c r="J490" s="38"/>
      <c r="K490" s="38"/>
      <c r="L490" s="300"/>
      <c r="M490" s="300"/>
      <c r="N490" s="305"/>
      <c r="O490" s="305"/>
      <c r="P490" s="306"/>
      <c r="R490" s="38">
        <v>26</v>
      </c>
      <c r="S490" s="300"/>
      <c r="T490" s="300"/>
      <c r="U490" s="305"/>
      <c r="V490" s="305"/>
      <c r="W490" s="306"/>
      <c r="Y490" s="38">
        <v>37</v>
      </c>
      <c r="Z490" s="300"/>
      <c r="AA490" s="300"/>
      <c r="AB490" s="305"/>
      <c r="AC490" s="305"/>
      <c r="AD490" s="306"/>
    </row>
    <row r="491" spans="1:30" x14ac:dyDescent="0.2">
      <c r="A491" s="38">
        <v>5</v>
      </c>
      <c r="B491" s="300"/>
      <c r="C491" s="300"/>
      <c r="D491" s="305"/>
      <c r="E491" s="305"/>
      <c r="F491" s="306"/>
      <c r="H491" s="38">
        <v>16</v>
      </c>
      <c r="I491" s="38"/>
      <c r="J491" s="38"/>
      <c r="K491" s="38"/>
      <c r="L491" s="300"/>
      <c r="M491" s="300"/>
      <c r="N491" s="305"/>
      <c r="O491" s="305"/>
      <c r="P491" s="306" t="s">
        <v>15</v>
      </c>
      <c r="R491" s="38">
        <v>27</v>
      </c>
      <c r="S491" s="300"/>
      <c r="T491" s="300"/>
      <c r="U491" s="305"/>
      <c r="V491" s="305"/>
      <c r="W491" s="306" t="s">
        <v>15</v>
      </c>
      <c r="Y491" s="38">
        <v>38</v>
      </c>
      <c r="Z491" s="300"/>
      <c r="AA491" s="300"/>
      <c r="AB491" s="305"/>
      <c r="AC491" s="305"/>
      <c r="AD491" s="306" t="s">
        <v>15</v>
      </c>
    </row>
    <row r="492" spans="1:30" x14ac:dyDescent="0.2">
      <c r="A492" s="38">
        <v>6</v>
      </c>
      <c r="B492" s="300"/>
      <c r="C492" s="300"/>
      <c r="D492" s="305"/>
      <c r="E492" s="305"/>
      <c r="F492" s="306"/>
      <c r="H492" s="38">
        <v>17</v>
      </c>
      <c r="I492" s="38"/>
      <c r="J492" s="38"/>
      <c r="K492" s="38"/>
      <c r="L492" s="300"/>
      <c r="M492" s="300"/>
      <c r="N492" s="305"/>
      <c r="O492" s="305"/>
      <c r="P492" s="306"/>
      <c r="R492" s="38">
        <v>28</v>
      </c>
      <c r="S492" s="300"/>
      <c r="T492" s="300"/>
      <c r="U492" s="305"/>
      <c r="V492" s="305"/>
      <c r="W492" s="306"/>
      <c r="Y492" s="38">
        <v>39</v>
      </c>
      <c r="Z492" s="300"/>
      <c r="AA492" s="300"/>
      <c r="AB492" s="305"/>
      <c r="AC492" s="305"/>
      <c r="AD492" s="306"/>
    </row>
    <row r="493" spans="1:30" x14ac:dyDescent="0.2">
      <c r="A493" s="38">
        <v>7</v>
      </c>
      <c r="B493" s="300"/>
      <c r="C493" s="300"/>
      <c r="D493" s="305"/>
      <c r="E493" s="305"/>
      <c r="F493" s="306"/>
      <c r="H493" s="38">
        <v>18</v>
      </c>
      <c r="I493" s="38"/>
      <c r="J493" s="38"/>
      <c r="K493" s="38"/>
      <c r="L493" s="300"/>
      <c r="M493" s="300"/>
      <c r="N493" s="305"/>
      <c r="O493" s="305"/>
      <c r="P493" s="306"/>
      <c r="R493" s="38">
        <v>29</v>
      </c>
      <c r="S493" s="300"/>
      <c r="T493" s="300"/>
      <c r="U493" s="305"/>
      <c r="V493" s="305"/>
      <c r="W493" s="306"/>
      <c r="Y493" s="38">
        <v>40</v>
      </c>
      <c r="Z493" s="300"/>
      <c r="AA493" s="300"/>
      <c r="AB493" s="305"/>
      <c r="AC493" s="305"/>
      <c r="AD493" s="306"/>
    </row>
    <row r="494" spans="1:30" x14ac:dyDescent="0.2">
      <c r="A494" s="38">
        <v>8</v>
      </c>
      <c r="B494" s="300"/>
      <c r="C494" s="300"/>
      <c r="D494" s="305"/>
      <c r="E494" s="305"/>
      <c r="F494" s="306"/>
      <c r="H494" s="38">
        <v>19</v>
      </c>
      <c r="I494" s="38"/>
      <c r="J494" s="38"/>
      <c r="K494" s="38"/>
      <c r="L494" s="300"/>
      <c r="M494" s="300"/>
      <c r="N494" s="305"/>
      <c r="O494" s="305"/>
      <c r="P494" s="306" t="s">
        <v>15</v>
      </c>
      <c r="R494" s="38">
        <v>30</v>
      </c>
      <c r="S494" s="300"/>
      <c r="T494" s="300"/>
      <c r="U494" s="305"/>
      <c r="V494" s="305"/>
      <c r="W494" s="306" t="s">
        <v>15</v>
      </c>
      <c r="Y494" s="38">
        <v>41</v>
      </c>
      <c r="Z494" s="300"/>
      <c r="AA494" s="300"/>
      <c r="AB494" s="305"/>
      <c r="AC494" s="305"/>
      <c r="AD494" s="306" t="s">
        <v>15</v>
      </c>
    </row>
    <row r="495" spans="1:30" x14ac:dyDescent="0.2">
      <c r="A495" s="38">
        <v>9</v>
      </c>
      <c r="B495" s="300"/>
      <c r="C495" s="300"/>
      <c r="D495" s="305"/>
      <c r="E495" s="305"/>
      <c r="F495" s="306"/>
      <c r="H495" s="38">
        <v>20</v>
      </c>
      <c r="I495" s="38"/>
      <c r="J495" s="38"/>
      <c r="K495" s="38"/>
      <c r="L495" s="300"/>
      <c r="M495" s="300"/>
      <c r="N495" s="305"/>
      <c r="O495" s="305"/>
      <c r="P495" s="306"/>
      <c r="R495" s="38">
        <v>31</v>
      </c>
      <c r="S495" s="300"/>
      <c r="T495" s="300"/>
      <c r="U495" s="305"/>
      <c r="V495" s="305"/>
      <c r="W495" s="306"/>
      <c r="Y495" s="38">
        <v>42</v>
      </c>
      <c r="Z495" s="300"/>
      <c r="AA495" s="300"/>
      <c r="AB495" s="305"/>
      <c r="AC495" s="305"/>
      <c r="AD495" s="306"/>
    </row>
    <row r="496" spans="1:30" x14ac:dyDescent="0.2">
      <c r="A496" s="38">
        <v>10</v>
      </c>
      <c r="B496" s="300"/>
      <c r="C496" s="300"/>
      <c r="D496" s="305"/>
      <c r="E496" s="305"/>
      <c r="F496" s="306"/>
      <c r="H496" s="38">
        <v>21</v>
      </c>
      <c r="I496" s="38"/>
      <c r="J496" s="38"/>
      <c r="K496" s="38"/>
      <c r="L496" s="300"/>
      <c r="M496" s="300"/>
      <c r="N496" s="305"/>
      <c r="O496" s="305"/>
      <c r="P496" s="306"/>
      <c r="R496" s="38">
        <v>32</v>
      </c>
      <c r="S496" s="300"/>
      <c r="T496" s="300"/>
      <c r="U496" s="305"/>
      <c r="V496" s="305"/>
      <c r="W496" s="306"/>
      <c r="Y496" s="38">
        <v>43</v>
      </c>
      <c r="Z496" s="300"/>
      <c r="AA496" s="300"/>
      <c r="AB496" s="305"/>
      <c r="AC496" s="305"/>
      <c r="AD496" s="306"/>
    </row>
    <row r="497" spans="1:30" ht="13.5" thickBot="1" x14ac:dyDescent="0.25">
      <c r="A497" s="39">
        <v>11</v>
      </c>
      <c r="B497" s="307"/>
      <c r="C497" s="307"/>
      <c r="D497" s="305"/>
      <c r="E497" s="305"/>
      <c r="F497" s="308"/>
      <c r="H497" s="38">
        <v>22</v>
      </c>
      <c r="I497" s="38"/>
      <c r="J497" s="38"/>
      <c r="K497" s="38"/>
      <c r="L497" s="300"/>
      <c r="M497" s="300"/>
      <c r="N497" s="307"/>
      <c r="O497" s="305"/>
      <c r="P497" s="306"/>
      <c r="R497" s="38">
        <v>33</v>
      </c>
      <c r="S497" s="307"/>
      <c r="T497" s="307"/>
      <c r="U497" s="307"/>
      <c r="V497" s="305"/>
      <c r="W497" s="308"/>
      <c r="Y497" s="40"/>
      <c r="Z497" s="42" t="s">
        <v>5</v>
      </c>
      <c r="AA497" s="43"/>
      <c r="AB497" s="43"/>
      <c r="AC497" s="43"/>
      <c r="AD497" s="44">
        <f>SUM(F487:F497)+SUM(P487:P497)+SUM(AD487:AD496)+SUM(W487:W497)</f>
        <v>0</v>
      </c>
    </row>
    <row r="498" spans="1:30" x14ac:dyDescent="0.2">
      <c r="L498" s="3"/>
    </row>
    <row r="499" spans="1:30" x14ac:dyDescent="0.2">
      <c r="L499" s="3"/>
    </row>
    <row r="500" spans="1:30" x14ac:dyDescent="0.2">
      <c r="L500" s="3"/>
    </row>
    <row r="501" spans="1:30" x14ac:dyDescent="0.2">
      <c r="L501" s="3"/>
    </row>
    <row r="502" spans="1:30" x14ac:dyDescent="0.2">
      <c r="L502" s="3"/>
    </row>
    <row r="503" spans="1:30" x14ac:dyDescent="0.2">
      <c r="L503" s="3"/>
    </row>
    <row r="504" spans="1:30" ht="13.5" thickBot="1" x14ac:dyDescent="0.25">
      <c r="L504" s="3"/>
    </row>
    <row r="505" spans="1:30" x14ac:dyDescent="0.2">
      <c r="A505" s="33">
        <v>23</v>
      </c>
      <c r="B505" s="34"/>
      <c r="C505" s="471" t="s">
        <v>44</v>
      </c>
      <c r="D505" s="471" t="s">
        <v>182</v>
      </c>
      <c r="E505" s="471" t="s">
        <v>41</v>
      </c>
      <c r="F505" s="471" t="s">
        <v>21</v>
      </c>
      <c r="H505" s="33"/>
      <c r="I505" s="34"/>
      <c r="J505" s="34"/>
      <c r="K505" s="34"/>
      <c r="L505" s="34"/>
      <c r="M505" s="471" t="s">
        <v>44</v>
      </c>
      <c r="N505" s="471" t="s">
        <v>182</v>
      </c>
      <c r="O505" s="471" t="s">
        <v>41</v>
      </c>
      <c r="P505" s="471" t="s">
        <v>21</v>
      </c>
      <c r="R505" s="33">
        <v>23</v>
      </c>
      <c r="S505" s="34"/>
      <c r="T505" s="471" t="s">
        <v>44</v>
      </c>
      <c r="U505" s="471" t="s">
        <v>182</v>
      </c>
      <c r="V505" s="471" t="s">
        <v>41</v>
      </c>
      <c r="W505" s="471" t="s">
        <v>21</v>
      </c>
      <c r="Y505" s="33"/>
      <c r="Z505" s="34"/>
      <c r="AA505" s="471" t="s">
        <v>44</v>
      </c>
      <c r="AB505" s="471" t="s">
        <v>182</v>
      </c>
      <c r="AC505" s="471" t="s">
        <v>41</v>
      </c>
      <c r="AD505" s="471" t="s">
        <v>21</v>
      </c>
    </row>
    <row r="506" spans="1:30" ht="25.5" x14ac:dyDescent="0.2">
      <c r="A506" s="35" t="s">
        <v>9</v>
      </c>
      <c r="B506" s="64" t="str">
        <f>+" אסמכתא " &amp; B25 &amp;"         חזרה לטבלה "</f>
        <v xml:space="preserve"> אסמכתא          חזרה לטבלה </v>
      </c>
      <c r="C506" s="472"/>
      <c r="D506" s="473" t="s">
        <v>93</v>
      </c>
      <c r="E506" s="472"/>
      <c r="F506" s="473"/>
      <c r="H506" s="35" t="s">
        <v>27</v>
      </c>
      <c r="I506" s="37"/>
      <c r="J506" s="37"/>
      <c r="K506" s="37"/>
      <c r="L506" s="64" t="str">
        <f>+" אסמכתא " &amp; B25 &amp;"         חזרה לטבלה "</f>
        <v xml:space="preserve"> אסמכתא          חזרה לטבלה </v>
      </c>
      <c r="M506" s="472"/>
      <c r="N506" s="473" t="s">
        <v>93</v>
      </c>
      <c r="O506" s="472"/>
      <c r="P506" s="473"/>
      <c r="R506" s="35" t="s">
        <v>9</v>
      </c>
      <c r="S506" s="64" t="str">
        <f>+" אסמכתא " &amp; B25 &amp;"         חזרה לטבלה "</f>
        <v xml:space="preserve"> אסמכתא          חזרה לטבלה </v>
      </c>
      <c r="T506" s="472"/>
      <c r="U506" s="473" t="s">
        <v>93</v>
      </c>
      <c r="V506" s="472"/>
      <c r="W506" s="473"/>
      <c r="Y506" s="35" t="s">
        <v>27</v>
      </c>
      <c r="Z506" s="64" t="str">
        <f>+" אסמכתא " &amp; B25 &amp;"         חזרה לטבלה "</f>
        <v xml:space="preserve"> אסמכתא          חזרה לטבלה </v>
      </c>
      <c r="AA506" s="472"/>
      <c r="AB506" s="473" t="s">
        <v>93</v>
      </c>
      <c r="AC506" s="472"/>
      <c r="AD506" s="473"/>
    </row>
    <row r="507" spans="1:30" x14ac:dyDescent="0.2">
      <c r="A507" s="38">
        <v>1</v>
      </c>
      <c r="B507" s="300"/>
      <c r="C507" s="300"/>
      <c r="D507" s="305"/>
      <c r="E507" s="305"/>
      <c r="F507" s="306"/>
      <c r="H507" s="38">
        <v>12</v>
      </c>
      <c r="I507" s="38"/>
      <c r="J507" s="38"/>
      <c r="K507" s="38"/>
      <c r="L507" s="300"/>
      <c r="M507" s="300"/>
      <c r="N507" s="305"/>
      <c r="O507" s="305"/>
      <c r="P507" s="306" t="s">
        <v>15</v>
      </c>
      <c r="R507" s="38">
        <v>23</v>
      </c>
      <c r="S507" s="300"/>
      <c r="T507" s="300"/>
      <c r="U507" s="305"/>
      <c r="V507" s="305"/>
      <c r="W507" s="306"/>
      <c r="Y507" s="38">
        <v>34</v>
      </c>
      <c r="Z507" s="300"/>
      <c r="AA507" s="300"/>
      <c r="AB507" s="305"/>
      <c r="AC507" s="305"/>
      <c r="AD507" s="306" t="s">
        <v>15</v>
      </c>
    </row>
    <row r="508" spans="1:30" x14ac:dyDescent="0.2">
      <c r="A508" s="38">
        <v>2</v>
      </c>
      <c r="B508" s="300"/>
      <c r="C508" s="300"/>
      <c r="D508" s="305"/>
      <c r="E508" s="305"/>
      <c r="F508" s="306"/>
      <c r="H508" s="38">
        <v>13</v>
      </c>
      <c r="I508" s="38"/>
      <c r="J508" s="38"/>
      <c r="K508" s="38"/>
      <c r="L508" s="300"/>
      <c r="M508" s="300"/>
      <c r="N508" s="305"/>
      <c r="O508" s="305"/>
      <c r="P508" s="306"/>
      <c r="R508" s="38">
        <v>24</v>
      </c>
      <c r="S508" s="300"/>
      <c r="T508" s="300"/>
      <c r="U508" s="305"/>
      <c r="V508" s="305"/>
      <c r="W508" s="306"/>
      <c r="Y508" s="38">
        <v>35</v>
      </c>
      <c r="Z508" s="300"/>
      <c r="AA508" s="300"/>
      <c r="AB508" s="305"/>
      <c r="AC508" s="305"/>
      <c r="AD508" s="306"/>
    </row>
    <row r="509" spans="1:30" x14ac:dyDescent="0.2">
      <c r="A509" s="38">
        <v>3</v>
      </c>
      <c r="B509" s="300"/>
      <c r="C509" s="300"/>
      <c r="D509" s="305"/>
      <c r="E509" s="305"/>
      <c r="F509" s="306"/>
      <c r="H509" s="38">
        <v>14</v>
      </c>
      <c r="I509" s="38"/>
      <c r="J509" s="38"/>
      <c r="K509" s="38"/>
      <c r="L509" s="300"/>
      <c r="M509" s="300"/>
      <c r="N509" s="305"/>
      <c r="O509" s="305"/>
      <c r="P509" s="306"/>
      <c r="R509" s="38">
        <v>25</v>
      </c>
      <c r="S509" s="300"/>
      <c r="T509" s="300"/>
      <c r="U509" s="305"/>
      <c r="V509" s="305"/>
      <c r="W509" s="306" t="s">
        <v>15</v>
      </c>
      <c r="Y509" s="38">
        <v>36</v>
      </c>
      <c r="Z509" s="300"/>
      <c r="AA509" s="300"/>
      <c r="AB509" s="305"/>
      <c r="AC509" s="305"/>
      <c r="AD509" s="306"/>
    </row>
    <row r="510" spans="1:30" x14ac:dyDescent="0.2">
      <c r="A510" s="38">
        <v>4</v>
      </c>
      <c r="B510" s="300"/>
      <c r="C510" s="300"/>
      <c r="D510" s="305"/>
      <c r="E510" s="305"/>
      <c r="F510" s="306"/>
      <c r="H510" s="38">
        <v>15</v>
      </c>
      <c r="I510" s="38"/>
      <c r="J510" s="38"/>
      <c r="K510" s="38"/>
      <c r="L510" s="300"/>
      <c r="M510" s="300"/>
      <c r="N510" s="305"/>
      <c r="O510" s="305"/>
      <c r="P510" s="306"/>
      <c r="R510" s="38">
        <v>26</v>
      </c>
      <c r="S510" s="300"/>
      <c r="T510" s="300"/>
      <c r="U510" s="305"/>
      <c r="V510" s="305"/>
      <c r="W510" s="306"/>
      <c r="Y510" s="38">
        <v>37</v>
      </c>
      <c r="Z510" s="300"/>
      <c r="AA510" s="300"/>
      <c r="AB510" s="305"/>
      <c r="AC510" s="305"/>
      <c r="AD510" s="306"/>
    </row>
    <row r="511" spans="1:30" x14ac:dyDescent="0.2">
      <c r="A511" s="38">
        <v>5</v>
      </c>
      <c r="B511" s="300"/>
      <c r="C511" s="300"/>
      <c r="D511" s="305"/>
      <c r="E511" s="305"/>
      <c r="F511" s="306"/>
      <c r="H511" s="38">
        <v>16</v>
      </c>
      <c r="I511" s="38"/>
      <c r="J511" s="38"/>
      <c r="K511" s="38"/>
      <c r="L511" s="300"/>
      <c r="M511" s="300"/>
      <c r="N511" s="305"/>
      <c r="O511" s="305"/>
      <c r="P511" s="306" t="s">
        <v>15</v>
      </c>
      <c r="R511" s="38">
        <v>27</v>
      </c>
      <c r="S511" s="300"/>
      <c r="T511" s="300"/>
      <c r="U511" s="305"/>
      <c r="V511" s="305"/>
      <c r="W511" s="306" t="s">
        <v>15</v>
      </c>
      <c r="Y511" s="38">
        <v>38</v>
      </c>
      <c r="Z511" s="300"/>
      <c r="AA511" s="300"/>
      <c r="AB511" s="305"/>
      <c r="AC511" s="305"/>
      <c r="AD511" s="306" t="s">
        <v>15</v>
      </c>
    </row>
    <row r="512" spans="1:30" x14ac:dyDescent="0.2">
      <c r="A512" s="38">
        <v>6</v>
      </c>
      <c r="B512" s="300"/>
      <c r="C512" s="300"/>
      <c r="D512" s="305"/>
      <c r="E512" s="305"/>
      <c r="F512" s="306"/>
      <c r="H512" s="38">
        <v>17</v>
      </c>
      <c r="I512" s="38"/>
      <c r="J512" s="38"/>
      <c r="K512" s="38"/>
      <c r="L512" s="300"/>
      <c r="M512" s="300"/>
      <c r="N512" s="305"/>
      <c r="O512" s="305"/>
      <c r="P512" s="306"/>
      <c r="R512" s="38">
        <v>28</v>
      </c>
      <c r="S512" s="300"/>
      <c r="T512" s="300"/>
      <c r="U512" s="305"/>
      <c r="V512" s="305"/>
      <c r="W512" s="306"/>
      <c r="Y512" s="38">
        <v>39</v>
      </c>
      <c r="Z512" s="300"/>
      <c r="AA512" s="300"/>
      <c r="AB512" s="305"/>
      <c r="AC512" s="305"/>
      <c r="AD512" s="306"/>
    </row>
    <row r="513" spans="1:30" x14ac:dyDescent="0.2">
      <c r="A513" s="38">
        <v>7</v>
      </c>
      <c r="B513" s="300"/>
      <c r="C513" s="300"/>
      <c r="D513" s="305"/>
      <c r="E513" s="305"/>
      <c r="F513" s="306"/>
      <c r="H513" s="38">
        <v>18</v>
      </c>
      <c r="I513" s="38"/>
      <c r="J513" s="38"/>
      <c r="K513" s="38"/>
      <c r="L513" s="300"/>
      <c r="M513" s="300"/>
      <c r="N513" s="305"/>
      <c r="O513" s="305"/>
      <c r="P513" s="306"/>
      <c r="R513" s="38">
        <v>29</v>
      </c>
      <c r="S513" s="300"/>
      <c r="T513" s="300"/>
      <c r="U513" s="305"/>
      <c r="V513" s="305"/>
      <c r="W513" s="306"/>
      <c r="Y513" s="38">
        <v>40</v>
      </c>
      <c r="Z513" s="300"/>
      <c r="AA513" s="300"/>
      <c r="AB513" s="305"/>
      <c r="AC513" s="305"/>
      <c r="AD513" s="306"/>
    </row>
    <row r="514" spans="1:30" x14ac:dyDescent="0.2">
      <c r="A514" s="38">
        <v>8</v>
      </c>
      <c r="B514" s="300"/>
      <c r="C514" s="300"/>
      <c r="D514" s="305"/>
      <c r="E514" s="305"/>
      <c r="F514" s="306"/>
      <c r="H514" s="38">
        <v>19</v>
      </c>
      <c r="I514" s="38"/>
      <c r="J514" s="38"/>
      <c r="K514" s="38"/>
      <c r="L514" s="300"/>
      <c r="M514" s="300"/>
      <c r="N514" s="305"/>
      <c r="O514" s="305"/>
      <c r="P514" s="306" t="s">
        <v>15</v>
      </c>
      <c r="R514" s="38">
        <v>30</v>
      </c>
      <c r="S514" s="300"/>
      <c r="T514" s="300"/>
      <c r="U514" s="305"/>
      <c r="V514" s="305"/>
      <c r="W514" s="306" t="s">
        <v>15</v>
      </c>
      <c r="Y514" s="38">
        <v>41</v>
      </c>
      <c r="Z514" s="300"/>
      <c r="AA514" s="300"/>
      <c r="AB514" s="305"/>
      <c r="AC514" s="305"/>
      <c r="AD514" s="306" t="s">
        <v>15</v>
      </c>
    </row>
    <row r="515" spans="1:30" x14ac:dyDescent="0.2">
      <c r="A515" s="38">
        <v>9</v>
      </c>
      <c r="B515" s="300"/>
      <c r="C515" s="300"/>
      <c r="D515" s="305"/>
      <c r="E515" s="305"/>
      <c r="F515" s="306"/>
      <c r="H515" s="38">
        <v>20</v>
      </c>
      <c r="I515" s="38"/>
      <c r="J515" s="38"/>
      <c r="K515" s="38"/>
      <c r="L515" s="300"/>
      <c r="M515" s="300"/>
      <c r="N515" s="305"/>
      <c r="O515" s="305"/>
      <c r="P515" s="306"/>
      <c r="R515" s="38">
        <v>31</v>
      </c>
      <c r="S515" s="300"/>
      <c r="T515" s="300"/>
      <c r="U515" s="305"/>
      <c r="V515" s="305"/>
      <c r="W515" s="306"/>
      <c r="Y515" s="38">
        <v>42</v>
      </c>
      <c r="Z515" s="300"/>
      <c r="AA515" s="300"/>
      <c r="AB515" s="305"/>
      <c r="AC515" s="305"/>
      <c r="AD515" s="306"/>
    </row>
    <row r="516" spans="1:30" x14ac:dyDescent="0.2">
      <c r="A516" s="38">
        <v>10</v>
      </c>
      <c r="B516" s="300"/>
      <c r="C516" s="300"/>
      <c r="D516" s="305"/>
      <c r="E516" s="305"/>
      <c r="F516" s="306"/>
      <c r="H516" s="38">
        <v>21</v>
      </c>
      <c r="I516" s="38"/>
      <c r="J516" s="38"/>
      <c r="K516" s="38"/>
      <c r="L516" s="300"/>
      <c r="M516" s="300"/>
      <c r="N516" s="305"/>
      <c r="O516" s="305"/>
      <c r="P516" s="306"/>
      <c r="R516" s="38">
        <v>32</v>
      </c>
      <c r="S516" s="300"/>
      <c r="T516" s="300"/>
      <c r="U516" s="305"/>
      <c r="V516" s="305"/>
      <c r="W516" s="306"/>
      <c r="Y516" s="38">
        <v>43</v>
      </c>
      <c r="Z516" s="300"/>
      <c r="AA516" s="300"/>
      <c r="AB516" s="305"/>
      <c r="AC516" s="305"/>
      <c r="AD516" s="306"/>
    </row>
    <row r="517" spans="1:30" ht="13.5" thickBot="1" x14ac:dyDescent="0.25">
      <c r="A517" s="39">
        <v>11</v>
      </c>
      <c r="B517" s="307"/>
      <c r="C517" s="307"/>
      <c r="D517" s="305"/>
      <c r="E517" s="305"/>
      <c r="F517" s="308"/>
      <c r="H517" s="38">
        <v>22</v>
      </c>
      <c r="I517" s="38"/>
      <c r="J517" s="38"/>
      <c r="K517" s="38"/>
      <c r="L517" s="300"/>
      <c r="M517" s="300"/>
      <c r="N517" s="307"/>
      <c r="O517" s="305"/>
      <c r="P517" s="306"/>
      <c r="R517" s="38">
        <v>33</v>
      </c>
      <c r="S517" s="307"/>
      <c r="T517" s="307"/>
      <c r="U517" s="307"/>
      <c r="V517" s="305"/>
      <c r="W517" s="308"/>
      <c r="Y517" s="40"/>
      <c r="Z517" s="42" t="s">
        <v>5</v>
      </c>
      <c r="AA517" s="43"/>
      <c r="AB517" s="43"/>
      <c r="AC517" s="43"/>
      <c r="AD517" s="44">
        <f>SUM(F507:F517)+SUM(P507:P517)+SUM(AD507:AD516)+SUM(W507:W517)</f>
        <v>0</v>
      </c>
    </row>
    <row r="518" spans="1:30" x14ac:dyDescent="0.2">
      <c r="L518" s="3"/>
    </row>
    <row r="519" spans="1:30" x14ac:dyDescent="0.2">
      <c r="L519" s="3"/>
    </row>
    <row r="520" spans="1:30" x14ac:dyDescent="0.2">
      <c r="L520" s="3"/>
    </row>
    <row r="521" spans="1:30" x14ac:dyDescent="0.2">
      <c r="L521" s="3"/>
    </row>
    <row r="522" spans="1:30" x14ac:dyDescent="0.2">
      <c r="L522" s="3"/>
    </row>
    <row r="523" spans="1:30" x14ac:dyDescent="0.2">
      <c r="L523" s="3"/>
    </row>
    <row r="524" spans="1:30" ht="13.5" thickBot="1" x14ac:dyDescent="0.25">
      <c r="L524" s="3"/>
    </row>
    <row r="525" spans="1:30" x14ac:dyDescent="0.2">
      <c r="A525" s="33">
        <v>24</v>
      </c>
      <c r="B525" s="34"/>
      <c r="C525" s="471" t="s">
        <v>44</v>
      </c>
      <c r="D525" s="471" t="s">
        <v>182</v>
      </c>
      <c r="E525" s="471" t="s">
        <v>41</v>
      </c>
      <c r="F525" s="471" t="s">
        <v>21</v>
      </c>
      <c r="H525" s="33"/>
      <c r="I525" s="34"/>
      <c r="J525" s="34"/>
      <c r="K525" s="34"/>
      <c r="L525" s="34"/>
      <c r="M525" s="471" t="s">
        <v>44</v>
      </c>
      <c r="N525" s="471" t="s">
        <v>182</v>
      </c>
      <c r="O525" s="471" t="s">
        <v>41</v>
      </c>
      <c r="P525" s="471" t="s">
        <v>21</v>
      </c>
      <c r="R525" s="33">
        <v>24</v>
      </c>
      <c r="S525" s="34"/>
      <c r="T525" s="471" t="s">
        <v>44</v>
      </c>
      <c r="U525" s="471" t="s">
        <v>182</v>
      </c>
      <c r="V525" s="471" t="s">
        <v>41</v>
      </c>
      <c r="W525" s="471" t="s">
        <v>21</v>
      </c>
      <c r="Y525" s="33"/>
      <c r="Z525" s="34"/>
      <c r="AA525" s="471" t="s">
        <v>44</v>
      </c>
      <c r="AB525" s="471" t="s">
        <v>182</v>
      </c>
      <c r="AC525" s="471" t="s">
        <v>41</v>
      </c>
      <c r="AD525" s="471" t="s">
        <v>21</v>
      </c>
    </row>
    <row r="526" spans="1:30" ht="25.5" x14ac:dyDescent="0.2">
      <c r="A526" s="35" t="s">
        <v>9</v>
      </c>
      <c r="B526" s="64" t="str">
        <f>+" אסמכתא " &amp; B26 &amp;"         חזרה לטבלה "</f>
        <v xml:space="preserve"> אסמכתא          חזרה לטבלה </v>
      </c>
      <c r="C526" s="472"/>
      <c r="D526" s="473" t="s">
        <v>93</v>
      </c>
      <c r="E526" s="472"/>
      <c r="F526" s="473"/>
      <c r="H526" s="35" t="s">
        <v>27</v>
      </c>
      <c r="I526" s="37"/>
      <c r="J526" s="37"/>
      <c r="K526" s="37"/>
      <c r="L526" s="64" t="str">
        <f>+" אסמכתא " &amp; B26 &amp;"         חזרה לטבלה "</f>
        <v xml:space="preserve"> אסמכתא          חזרה לטבלה </v>
      </c>
      <c r="M526" s="472"/>
      <c r="N526" s="473" t="s">
        <v>93</v>
      </c>
      <c r="O526" s="472"/>
      <c r="P526" s="473"/>
      <c r="R526" s="35" t="s">
        <v>9</v>
      </c>
      <c r="S526" s="64" t="str">
        <f>+" אסמכתא " &amp; B26 &amp;"         חזרה לטבלה "</f>
        <v xml:space="preserve"> אסמכתא          חזרה לטבלה </v>
      </c>
      <c r="T526" s="472"/>
      <c r="U526" s="473" t="s">
        <v>93</v>
      </c>
      <c r="V526" s="472"/>
      <c r="W526" s="473"/>
      <c r="Y526" s="35" t="s">
        <v>27</v>
      </c>
      <c r="Z526" s="64" t="str">
        <f>+" אסמכתא " &amp; B26 &amp;"         חזרה לטבלה "</f>
        <v xml:space="preserve"> אסמכתא          חזרה לטבלה </v>
      </c>
      <c r="AA526" s="472"/>
      <c r="AB526" s="473" t="s">
        <v>93</v>
      </c>
      <c r="AC526" s="472"/>
      <c r="AD526" s="473"/>
    </row>
    <row r="527" spans="1:30" x14ac:dyDescent="0.2">
      <c r="A527" s="38">
        <v>1</v>
      </c>
      <c r="B527" s="300"/>
      <c r="C527" s="300"/>
      <c r="D527" s="305"/>
      <c r="E527" s="305"/>
      <c r="F527" s="306"/>
      <c r="H527" s="38">
        <v>12</v>
      </c>
      <c r="I527" s="38"/>
      <c r="J527" s="38"/>
      <c r="K527" s="38"/>
      <c r="L527" s="300"/>
      <c r="M527" s="300"/>
      <c r="N527" s="305"/>
      <c r="O527" s="305"/>
      <c r="P527" s="306" t="s">
        <v>15</v>
      </c>
      <c r="R527" s="38">
        <v>23</v>
      </c>
      <c r="S527" s="300"/>
      <c r="T527" s="300"/>
      <c r="U527" s="305"/>
      <c r="V527" s="305"/>
      <c r="W527" s="306"/>
      <c r="Y527" s="38">
        <v>34</v>
      </c>
      <c r="Z527" s="300"/>
      <c r="AA527" s="300"/>
      <c r="AB527" s="305"/>
      <c r="AC527" s="305"/>
      <c r="AD527" s="306" t="s">
        <v>15</v>
      </c>
    </row>
    <row r="528" spans="1:30" x14ac:dyDescent="0.2">
      <c r="A528" s="38">
        <v>2</v>
      </c>
      <c r="B528" s="300"/>
      <c r="C528" s="300"/>
      <c r="D528" s="305"/>
      <c r="E528" s="305"/>
      <c r="F528" s="306"/>
      <c r="H528" s="38">
        <v>13</v>
      </c>
      <c r="I528" s="38"/>
      <c r="J528" s="38"/>
      <c r="K528" s="38"/>
      <c r="L528" s="300"/>
      <c r="M528" s="300"/>
      <c r="N528" s="305"/>
      <c r="O528" s="305"/>
      <c r="P528" s="306"/>
      <c r="R528" s="38">
        <v>24</v>
      </c>
      <c r="S528" s="300"/>
      <c r="T528" s="300"/>
      <c r="U528" s="305"/>
      <c r="V528" s="305"/>
      <c r="W528" s="306"/>
      <c r="Y528" s="38">
        <v>35</v>
      </c>
      <c r="Z528" s="300"/>
      <c r="AA528" s="300"/>
      <c r="AB528" s="305"/>
      <c r="AC528" s="305"/>
      <c r="AD528" s="306"/>
    </row>
    <row r="529" spans="1:30" x14ac:dyDescent="0.2">
      <c r="A529" s="38">
        <v>3</v>
      </c>
      <c r="B529" s="300"/>
      <c r="C529" s="300"/>
      <c r="D529" s="305"/>
      <c r="E529" s="305"/>
      <c r="F529" s="306"/>
      <c r="H529" s="38">
        <v>14</v>
      </c>
      <c r="I529" s="38"/>
      <c r="J529" s="38"/>
      <c r="K529" s="38"/>
      <c r="L529" s="300"/>
      <c r="M529" s="300"/>
      <c r="N529" s="305"/>
      <c r="O529" s="305"/>
      <c r="P529" s="306"/>
      <c r="R529" s="38">
        <v>25</v>
      </c>
      <c r="S529" s="300"/>
      <c r="T529" s="300"/>
      <c r="U529" s="305"/>
      <c r="V529" s="305"/>
      <c r="W529" s="306" t="s">
        <v>15</v>
      </c>
      <c r="Y529" s="38">
        <v>36</v>
      </c>
      <c r="Z529" s="300"/>
      <c r="AA529" s="300"/>
      <c r="AB529" s="305"/>
      <c r="AC529" s="305"/>
      <c r="AD529" s="306"/>
    </row>
    <row r="530" spans="1:30" x14ac:dyDescent="0.2">
      <c r="A530" s="38">
        <v>4</v>
      </c>
      <c r="B530" s="300"/>
      <c r="C530" s="300"/>
      <c r="D530" s="305"/>
      <c r="E530" s="305"/>
      <c r="F530" s="306"/>
      <c r="H530" s="38">
        <v>15</v>
      </c>
      <c r="I530" s="38"/>
      <c r="J530" s="38"/>
      <c r="K530" s="38"/>
      <c r="L530" s="300"/>
      <c r="M530" s="300"/>
      <c r="N530" s="305"/>
      <c r="O530" s="305"/>
      <c r="P530" s="306"/>
      <c r="R530" s="38">
        <v>26</v>
      </c>
      <c r="S530" s="300"/>
      <c r="T530" s="300"/>
      <c r="U530" s="305"/>
      <c r="V530" s="305"/>
      <c r="W530" s="306"/>
      <c r="Y530" s="38">
        <v>37</v>
      </c>
      <c r="Z530" s="300"/>
      <c r="AA530" s="300"/>
      <c r="AB530" s="305"/>
      <c r="AC530" s="305"/>
      <c r="AD530" s="306"/>
    </row>
    <row r="531" spans="1:30" x14ac:dyDescent="0.2">
      <c r="A531" s="38">
        <v>5</v>
      </c>
      <c r="B531" s="300"/>
      <c r="C531" s="300"/>
      <c r="D531" s="305"/>
      <c r="E531" s="305"/>
      <c r="F531" s="306"/>
      <c r="H531" s="38">
        <v>16</v>
      </c>
      <c r="I531" s="38"/>
      <c r="J531" s="38"/>
      <c r="K531" s="38"/>
      <c r="L531" s="300"/>
      <c r="M531" s="300"/>
      <c r="N531" s="305"/>
      <c r="O531" s="305"/>
      <c r="P531" s="306" t="s">
        <v>15</v>
      </c>
      <c r="R531" s="38">
        <v>27</v>
      </c>
      <c r="S531" s="300"/>
      <c r="T531" s="300"/>
      <c r="U531" s="305"/>
      <c r="V531" s="305"/>
      <c r="W531" s="306" t="s">
        <v>15</v>
      </c>
      <c r="Y531" s="38">
        <v>38</v>
      </c>
      <c r="Z531" s="300"/>
      <c r="AA531" s="300"/>
      <c r="AB531" s="305"/>
      <c r="AC531" s="305"/>
      <c r="AD531" s="306" t="s">
        <v>15</v>
      </c>
    </row>
    <row r="532" spans="1:30" x14ac:dyDescent="0.2">
      <c r="A532" s="38">
        <v>6</v>
      </c>
      <c r="B532" s="300"/>
      <c r="C532" s="300"/>
      <c r="D532" s="305"/>
      <c r="E532" s="305"/>
      <c r="F532" s="306"/>
      <c r="H532" s="38">
        <v>17</v>
      </c>
      <c r="I532" s="38"/>
      <c r="J532" s="38"/>
      <c r="K532" s="38"/>
      <c r="L532" s="300"/>
      <c r="M532" s="300"/>
      <c r="N532" s="305"/>
      <c r="O532" s="305"/>
      <c r="P532" s="306"/>
      <c r="R532" s="38">
        <v>28</v>
      </c>
      <c r="S532" s="300"/>
      <c r="T532" s="300"/>
      <c r="U532" s="305"/>
      <c r="V532" s="305"/>
      <c r="W532" s="306"/>
      <c r="Y532" s="38">
        <v>39</v>
      </c>
      <c r="Z532" s="300"/>
      <c r="AA532" s="300"/>
      <c r="AB532" s="305"/>
      <c r="AC532" s="305"/>
      <c r="AD532" s="306"/>
    </row>
    <row r="533" spans="1:30" x14ac:dyDescent="0.2">
      <c r="A533" s="38">
        <v>7</v>
      </c>
      <c r="B533" s="300"/>
      <c r="C533" s="300"/>
      <c r="D533" s="305"/>
      <c r="E533" s="305"/>
      <c r="F533" s="306"/>
      <c r="H533" s="38">
        <v>18</v>
      </c>
      <c r="I533" s="38"/>
      <c r="J533" s="38"/>
      <c r="K533" s="38"/>
      <c r="L533" s="300"/>
      <c r="M533" s="300"/>
      <c r="N533" s="305"/>
      <c r="O533" s="305"/>
      <c r="P533" s="306"/>
      <c r="R533" s="38">
        <v>29</v>
      </c>
      <c r="S533" s="300"/>
      <c r="T533" s="300"/>
      <c r="U533" s="305"/>
      <c r="V533" s="305"/>
      <c r="W533" s="306"/>
      <c r="Y533" s="38">
        <v>40</v>
      </c>
      <c r="Z533" s="300"/>
      <c r="AA533" s="300"/>
      <c r="AB533" s="305"/>
      <c r="AC533" s="305"/>
      <c r="AD533" s="306"/>
    </row>
    <row r="534" spans="1:30" x14ac:dyDescent="0.2">
      <c r="A534" s="38">
        <v>8</v>
      </c>
      <c r="B534" s="300"/>
      <c r="C534" s="300"/>
      <c r="D534" s="305"/>
      <c r="E534" s="305"/>
      <c r="F534" s="306"/>
      <c r="H534" s="38">
        <v>19</v>
      </c>
      <c r="I534" s="38"/>
      <c r="J534" s="38"/>
      <c r="K534" s="38"/>
      <c r="L534" s="300"/>
      <c r="M534" s="300"/>
      <c r="N534" s="305"/>
      <c r="O534" s="305"/>
      <c r="P534" s="306" t="s">
        <v>15</v>
      </c>
      <c r="R534" s="38">
        <v>30</v>
      </c>
      <c r="S534" s="300"/>
      <c r="T534" s="300"/>
      <c r="U534" s="305"/>
      <c r="V534" s="305"/>
      <c r="W534" s="306" t="s">
        <v>15</v>
      </c>
      <c r="Y534" s="38">
        <v>41</v>
      </c>
      <c r="Z534" s="300"/>
      <c r="AA534" s="300"/>
      <c r="AB534" s="305"/>
      <c r="AC534" s="305"/>
      <c r="AD534" s="306" t="s">
        <v>15</v>
      </c>
    </row>
    <row r="535" spans="1:30" x14ac:dyDescent="0.2">
      <c r="A535" s="38">
        <v>9</v>
      </c>
      <c r="B535" s="300"/>
      <c r="C535" s="300"/>
      <c r="D535" s="305"/>
      <c r="E535" s="305"/>
      <c r="F535" s="306"/>
      <c r="H535" s="38">
        <v>20</v>
      </c>
      <c r="I535" s="38"/>
      <c r="J535" s="38"/>
      <c r="K535" s="38"/>
      <c r="L535" s="300"/>
      <c r="M535" s="300"/>
      <c r="N535" s="305"/>
      <c r="O535" s="305"/>
      <c r="P535" s="306"/>
      <c r="R535" s="38">
        <v>31</v>
      </c>
      <c r="S535" s="300"/>
      <c r="T535" s="300"/>
      <c r="U535" s="305"/>
      <c r="V535" s="305"/>
      <c r="W535" s="306"/>
      <c r="Y535" s="38">
        <v>42</v>
      </c>
      <c r="Z535" s="300"/>
      <c r="AA535" s="300"/>
      <c r="AB535" s="305"/>
      <c r="AC535" s="305"/>
      <c r="AD535" s="306"/>
    </row>
    <row r="536" spans="1:30" x14ac:dyDescent="0.2">
      <c r="A536" s="38">
        <v>10</v>
      </c>
      <c r="B536" s="300"/>
      <c r="C536" s="300"/>
      <c r="D536" s="305"/>
      <c r="E536" s="305"/>
      <c r="F536" s="306"/>
      <c r="H536" s="38">
        <v>21</v>
      </c>
      <c r="I536" s="38"/>
      <c r="J536" s="38"/>
      <c r="K536" s="38"/>
      <c r="L536" s="300"/>
      <c r="M536" s="300"/>
      <c r="N536" s="305"/>
      <c r="O536" s="305"/>
      <c r="P536" s="306"/>
      <c r="R536" s="38">
        <v>32</v>
      </c>
      <c r="S536" s="300"/>
      <c r="T536" s="300"/>
      <c r="U536" s="305"/>
      <c r="V536" s="305"/>
      <c r="W536" s="306"/>
      <c r="Y536" s="38">
        <v>43</v>
      </c>
      <c r="Z536" s="300"/>
      <c r="AA536" s="300"/>
      <c r="AB536" s="305"/>
      <c r="AC536" s="305"/>
      <c r="AD536" s="306"/>
    </row>
    <row r="537" spans="1:30" ht="13.5" thickBot="1" x14ac:dyDescent="0.25">
      <c r="A537" s="39">
        <v>11</v>
      </c>
      <c r="B537" s="307"/>
      <c r="C537" s="307"/>
      <c r="D537" s="305"/>
      <c r="E537" s="305"/>
      <c r="F537" s="308"/>
      <c r="H537" s="38">
        <v>22</v>
      </c>
      <c r="I537" s="38"/>
      <c r="J537" s="38"/>
      <c r="K537" s="38"/>
      <c r="L537" s="300"/>
      <c r="M537" s="300"/>
      <c r="N537" s="307"/>
      <c r="O537" s="305"/>
      <c r="P537" s="306"/>
      <c r="R537" s="38">
        <v>33</v>
      </c>
      <c r="S537" s="307"/>
      <c r="T537" s="307"/>
      <c r="U537" s="307"/>
      <c r="V537" s="305"/>
      <c r="W537" s="308"/>
      <c r="Y537" s="40"/>
      <c r="Z537" s="42" t="s">
        <v>5</v>
      </c>
      <c r="AA537" s="43"/>
      <c r="AB537" s="43"/>
      <c r="AC537" s="43"/>
      <c r="AD537" s="44">
        <f>SUM(F527:F537)+SUM(P527:P537)+SUM(AD527:AD536)+SUM(W527:W537)</f>
        <v>0</v>
      </c>
    </row>
    <row r="538" spans="1:30" x14ac:dyDescent="0.2">
      <c r="L538" s="3"/>
    </row>
    <row r="539" spans="1:30" x14ac:dyDescent="0.2">
      <c r="L539" s="3"/>
    </row>
    <row r="540" spans="1:30" x14ac:dyDescent="0.2">
      <c r="L540" s="3"/>
    </row>
    <row r="541" spans="1:30" x14ac:dyDescent="0.2">
      <c r="L541" s="3"/>
    </row>
    <row r="542" spans="1:30" x14ac:dyDescent="0.2">
      <c r="L542" s="3"/>
    </row>
    <row r="543" spans="1:30" x14ac:dyDescent="0.2">
      <c r="L543" s="3"/>
    </row>
    <row r="544" spans="1:30" ht="13.5" thickBot="1" x14ac:dyDescent="0.25">
      <c r="L544" s="3"/>
    </row>
    <row r="545" spans="1:30" x14ac:dyDescent="0.2">
      <c r="A545" s="33">
        <v>25</v>
      </c>
      <c r="B545" s="34"/>
      <c r="C545" s="471" t="s">
        <v>44</v>
      </c>
      <c r="D545" s="471" t="s">
        <v>182</v>
      </c>
      <c r="E545" s="471" t="s">
        <v>41</v>
      </c>
      <c r="F545" s="471" t="s">
        <v>21</v>
      </c>
      <c r="H545" s="33"/>
      <c r="I545" s="34"/>
      <c r="J545" s="34"/>
      <c r="K545" s="34"/>
      <c r="L545" s="34"/>
      <c r="M545" s="471" t="s">
        <v>44</v>
      </c>
      <c r="N545" s="471" t="s">
        <v>182</v>
      </c>
      <c r="O545" s="471" t="s">
        <v>41</v>
      </c>
      <c r="P545" s="471" t="s">
        <v>21</v>
      </c>
      <c r="R545" s="33">
        <v>25</v>
      </c>
      <c r="S545" s="34"/>
      <c r="T545" s="471" t="s">
        <v>44</v>
      </c>
      <c r="U545" s="471" t="s">
        <v>182</v>
      </c>
      <c r="V545" s="471" t="s">
        <v>41</v>
      </c>
      <c r="W545" s="471" t="s">
        <v>21</v>
      </c>
      <c r="Y545" s="33"/>
      <c r="Z545" s="34"/>
      <c r="AA545" s="471" t="s">
        <v>44</v>
      </c>
      <c r="AB545" s="471" t="s">
        <v>182</v>
      </c>
      <c r="AC545" s="471" t="s">
        <v>41</v>
      </c>
      <c r="AD545" s="471" t="s">
        <v>21</v>
      </c>
    </row>
    <row r="546" spans="1:30" ht="25.5" x14ac:dyDescent="0.2">
      <c r="A546" s="35" t="s">
        <v>9</v>
      </c>
      <c r="B546" s="64" t="str">
        <f>+" אסמכתא " &amp; B27 &amp;"         חזרה לטבלה "</f>
        <v xml:space="preserve"> אסמכתא          חזרה לטבלה </v>
      </c>
      <c r="C546" s="472"/>
      <c r="D546" s="473" t="s">
        <v>93</v>
      </c>
      <c r="E546" s="472"/>
      <c r="F546" s="473"/>
      <c r="H546" s="35" t="s">
        <v>27</v>
      </c>
      <c r="I546" s="37"/>
      <c r="J546" s="37"/>
      <c r="K546" s="37"/>
      <c r="L546" s="64" t="str">
        <f>+" אסמכתא " &amp; B27 &amp;"         חזרה לטבלה "</f>
        <v xml:space="preserve"> אסמכתא          חזרה לטבלה </v>
      </c>
      <c r="M546" s="472"/>
      <c r="N546" s="473" t="s">
        <v>93</v>
      </c>
      <c r="O546" s="472"/>
      <c r="P546" s="473"/>
      <c r="R546" s="35" t="s">
        <v>9</v>
      </c>
      <c r="S546" s="64" t="str">
        <f>+" אסמכתא " &amp; B27 &amp;"         חזרה לטבלה "</f>
        <v xml:space="preserve"> אסמכתא          חזרה לטבלה </v>
      </c>
      <c r="T546" s="472"/>
      <c r="U546" s="473" t="s">
        <v>93</v>
      </c>
      <c r="V546" s="472"/>
      <c r="W546" s="473"/>
      <c r="Y546" s="35" t="s">
        <v>27</v>
      </c>
      <c r="Z546" s="64" t="str">
        <f>+" אסמכתא " &amp; B27 &amp;"         חזרה לטבלה "</f>
        <v xml:space="preserve"> אסמכתא          חזרה לטבלה </v>
      </c>
      <c r="AA546" s="472"/>
      <c r="AB546" s="473" t="s">
        <v>93</v>
      </c>
      <c r="AC546" s="472"/>
      <c r="AD546" s="473"/>
    </row>
    <row r="547" spans="1:30" x14ac:dyDescent="0.2">
      <c r="A547" s="38">
        <v>1</v>
      </c>
      <c r="B547" s="300"/>
      <c r="C547" s="300"/>
      <c r="D547" s="305"/>
      <c r="E547" s="305"/>
      <c r="F547" s="306"/>
      <c r="H547" s="38">
        <v>12</v>
      </c>
      <c r="I547" s="38"/>
      <c r="J547" s="38"/>
      <c r="K547" s="38"/>
      <c r="L547" s="300"/>
      <c r="M547" s="300"/>
      <c r="N547" s="305"/>
      <c r="O547" s="305"/>
      <c r="P547" s="306" t="s">
        <v>15</v>
      </c>
      <c r="R547" s="38">
        <v>23</v>
      </c>
      <c r="S547" s="300"/>
      <c r="T547" s="300"/>
      <c r="U547" s="305"/>
      <c r="V547" s="305"/>
      <c r="W547" s="306"/>
      <c r="Y547" s="38">
        <v>34</v>
      </c>
      <c r="Z547" s="300"/>
      <c r="AA547" s="300"/>
      <c r="AB547" s="305"/>
      <c r="AC547" s="305"/>
      <c r="AD547" s="306" t="s">
        <v>15</v>
      </c>
    </row>
    <row r="548" spans="1:30" x14ac:dyDescent="0.2">
      <c r="A548" s="38">
        <v>2</v>
      </c>
      <c r="B548" s="300"/>
      <c r="C548" s="300"/>
      <c r="D548" s="305"/>
      <c r="E548" s="305"/>
      <c r="F548" s="306"/>
      <c r="H548" s="38">
        <v>13</v>
      </c>
      <c r="I548" s="38"/>
      <c r="J548" s="38"/>
      <c r="K548" s="38"/>
      <c r="L548" s="300"/>
      <c r="M548" s="300"/>
      <c r="N548" s="305"/>
      <c r="O548" s="305"/>
      <c r="P548" s="306"/>
      <c r="R548" s="38">
        <v>24</v>
      </c>
      <c r="S548" s="300"/>
      <c r="T548" s="300"/>
      <c r="U548" s="305"/>
      <c r="V548" s="305"/>
      <c r="W548" s="306"/>
      <c r="Y548" s="38">
        <v>35</v>
      </c>
      <c r="Z548" s="300"/>
      <c r="AA548" s="300"/>
      <c r="AB548" s="305"/>
      <c r="AC548" s="305"/>
      <c r="AD548" s="306"/>
    </row>
    <row r="549" spans="1:30" x14ac:dyDescent="0.2">
      <c r="A549" s="38">
        <v>3</v>
      </c>
      <c r="B549" s="300"/>
      <c r="C549" s="300"/>
      <c r="D549" s="305"/>
      <c r="E549" s="305"/>
      <c r="F549" s="306"/>
      <c r="H549" s="38">
        <v>14</v>
      </c>
      <c r="I549" s="38"/>
      <c r="J549" s="38"/>
      <c r="K549" s="38"/>
      <c r="L549" s="300"/>
      <c r="M549" s="300"/>
      <c r="N549" s="305"/>
      <c r="O549" s="305"/>
      <c r="P549" s="306"/>
      <c r="R549" s="38">
        <v>25</v>
      </c>
      <c r="S549" s="300"/>
      <c r="T549" s="300"/>
      <c r="U549" s="305"/>
      <c r="V549" s="305"/>
      <c r="W549" s="306" t="s">
        <v>15</v>
      </c>
      <c r="Y549" s="38">
        <v>36</v>
      </c>
      <c r="Z549" s="300"/>
      <c r="AA549" s="300"/>
      <c r="AB549" s="305"/>
      <c r="AC549" s="305"/>
      <c r="AD549" s="306"/>
    </row>
    <row r="550" spans="1:30" x14ac:dyDescent="0.2">
      <c r="A550" s="38">
        <v>4</v>
      </c>
      <c r="B550" s="300"/>
      <c r="C550" s="300"/>
      <c r="D550" s="305"/>
      <c r="E550" s="305"/>
      <c r="F550" s="306"/>
      <c r="H550" s="38">
        <v>15</v>
      </c>
      <c r="I550" s="38"/>
      <c r="J550" s="38"/>
      <c r="K550" s="38"/>
      <c r="L550" s="300"/>
      <c r="M550" s="300"/>
      <c r="N550" s="305"/>
      <c r="O550" s="305"/>
      <c r="P550" s="306"/>
      <c r="R550" s="38">
        <v>26</v>
      </c>
      <c r="S550" s="300"/>
      <c r="T550" s="300"/>
      <c r="U550" s="305"/>
      <c r="V550" s="305"/>
      <c r="W550" s="306"/>
      <c r="Y550" s="38">
        <v>37</v>
      </c>
      <c r="Z550" s="300"/>
      <c r="AA550" s="300"/>
      <c r="AB550" s="305"/>
      <c r="AC550" s="305"/>
      <c r="AD550" s="306"/>
    </row>
    <row r="551" spans="1:30" x14ac:dyDescent="0.2">
      <c r="A551" s="38">
        <v>5</v>
      </c>
      <c r="B551" s="300"/>
      <c r="C551" s="300"/>
      <c r="D551" s="305"/>
      <c r="E551" s="305"/>
      <c r="F551" s="306"/>
      <c r="H551" s="38">
        <v>16</v>
      </c>
      <c r="I551" s="38"/>
      <c r="J551" s="38"/>
      <c r="K551" s="38"/>
      <c r="L551" s="300"/>
      <c r="M551" s="300"/>
      <c r="N551" s="305"/>
      <c r="O551" s="305"/>
      <c r="P551" s="306" t="s">
        <v>15</v>
      </c>
      <c r="R551" s="38">
        <v>27</v>
      </c>
      <c r="S551" s="300"/>
      <c r="T551" s="300"/>
      <c r="U551" s="305"/>
      <c r="V551" s="305"/>
      <c r="W551" s="306" t="s">
        <v>15</v>
      </c>
      <c r="Y551" s="38">
        <v>38</v>
      </c>
      <c r="Z551" s="300"/>
      <c r="AA551" s="300"/>
      <c r="AB551" s="305"/>
      <c r="AC551" s="305"/>
      <c r="AD551" s="306" t="s">
        <v>15</v>
      </c>
    </row>
    <row r="552" spans="1:30" x14ac:dyDescent="0.2">
      <c r="A552" s="38">
        <v>6</v>
      </c>
      <c r="B552" s="300"/>
      <c r="C552" s="300"/>
      <c r="D552" s="305"/>
      <c r="E552" s="305"/>
      <c r="F552" s="306"/>
      <c r="H552" s="38">
        <v>17</v>
      </c>
      <c r="I552" s="38"/>
      <c r="J552" s="38"/>
      <c r="K552" s="38"/>
      <c r="L552" s="300"/>
      <c r="M552" s="300"/>
      <c r="N552" s="305"/>
      <c r="O552" s="305"/>
      <c r="P552" s="306"/>
      <c r="R552" s="38">
        <v>28</v>
      </c>
      <c r="S552" s="300"/>
      <c r="T552" s="300"/>
      <c r="U552" s="305"/>
      <c r="V552" s="305"/>
      <c r="W552" s="306"/>
      <c r="Y552" s="38">
        <v>39</v>
      </c>
      <c r="Z552" s="300"/>
      <c r="AA552" s="300"/>
      <c r="AB552" s="305"/>
      <c r="AC552" s="305"/>
      <c r="AD552" s="306"/>
    </row>
    <row r="553" spans="1:30" x14ac:dyDescent="0.2">
      <c r="A553" s="38">
        <v>7</v>
      </c>
      <c r="B553" s="300"/>
      <c r="C553" s="300"/>
      <c r="D553" s="305"/>
      <c r="E553" s="305"/>
      <c r="F553" s="306"/>
      <c r="H553" s="38">
        <v>18</v>
      </c>
      <c r="I553" s="38"/>
      <c r="J553" s="38"/>
      <c r="K553" s="38"/>
      <c r="L553" s="300"/>
      <c r="M553" s="300"/>
      <c r="N553" s="305"/>
      <c r="O553" s="305"/>
      <c r="P553" s="306"/>
      <c r="R553" s="38">
        <v>29</v>
      </c>
      <c r="S553" s="300"/>
      <c r="T553" s="300"/>
      <c r="U553" s="305"/>
      <c r="V553" s="305"/>
      <c r="W553" s="306"/>
      <c r="Y553" s="38">
        <v>40</v>
      </c>
      <c r="Z553" s="300"/>
      <c r="AA553" s="300"/>
      <c r="AB553" s="305"/>
      <c r="AC553" s="305"/>
      <c r="AD553" s="306"/>
    </row>
    <row r="554" spans="1:30" x14ac:dyDescent="0.2">
      <c r="A554" s="38">
        <v>8</v>
      </c>
      <c r="B554" s="300"/>
      <c r="C554" s="300"/>
      <c r="D554" s="305"/>
      <c r="E554" s="305"/>
      <c r="F554" s="306"/>
      <c r="H554" s="38">
        <v>19</v>
      </c>
      <c r="I554" s="38"/>
      <c r="J554" s="38"/>
      <c r="K554" s="38"/>
      <c r="L554" s="300"/>
      <c r="M554" s="300"/>
      <c r="N554" s="305"/>
      <c r="O554" s="305"/>
      <c r="P554" s="306" t="s">
        <v>15</v>
      </c>
      <c r="R554" s="38">
        <v>30</v>
      </c>
      <c r="S554" s="300"/>
      <c r="T554" s="300"/>
      <c r="U554" s="305"/>
      <c r="V554" s="305"/>
      <c r="W554" s="306" t="s">
        <v>15</v>
      </c>
      <c r="Y554" s="38">
        <v>41</v>
      </c>
      <c r="Z554" s="300"/>
      <c r="AA554" s="300"/>
      <c r="AB554" s="305"/>
      <c r="AC554" s="305"/>
      <c r="AD554" s="306" t="s">
        <v>15</v>
      </c>
    </row>
    <row r="555" spans="1:30" x14ac:dyDescent="0.2">
      <c r="A555" s="38">
        <v>9</v>
      </c>
      <c r="B555" s="300"/>
      <c r="C555" s="300"/>
      <c r="D555" s="305"/>
      <c r="E555" s="305"/>
      <c r="F555" s="306"/>
      <c r="H555" s="38">
        <v>20</v>
      </c>
      <c r="I555" s="38"/>
      <c r="J555" s="38"/>
      <c r="K555" s="38"/>
      <c r="L555" s="300"/>
      <c r="M555" s="300"/>
      <c r="N555" s="305"/>
      <c r="O555" s="305"/>
      <c r="P555" s="306"/>
      <c r="R555" s="38">
        <v>31</v>
      </c>
      <c r="S555" s="300"/>
      <c r="T555" s="300"/>
      <c r="U555" s="305"/>
      <c r="V555" s="305"/>
      <c r="W555" s="306"/>
      <c r="Y555" s="38">
        <v>42</v>
      </c>
      <c r="Z555" s="300"/>
      <c r="AA555" s="300"/>
      <c r="AB555" s="305"/>
      <c r="AC555" s="305"/>
      <c r="AD555" s="306"/>
    </row>
    <row r="556" spans="1:30" x14ac:dyDescent="0.2">
      <c r="A556" s="38">
        <v>10</v>
      </c>
      <c r="B556" s="300"/>
      <c r="C556" s="300"/>
      <c r="D556" s="305"/>
      <c r="E556" s="305"/>
      <c r="F556" s="306"/>
      <c r="H556" s="38">
        <v>21</v>
      </c>
      <c r="I556" s="38"/>
      <c r="J556" s="38"/>
      <c r="K556" s="38"/>
      <c r="L556" s="300"/>
      <c r="M556" s="300"/>
      <c r="N556" s="305"/>
      <c r="O556" s="305"/>
      <c r="P556" s="306"/>
      <c r="R556" s="38">
        <v>32</v>
      </c>
      <c r="S556" s="300"/>
      <c r="T556" s="300"/>
      <c r="U556" s="305"/>
      <c r="V556" s="305"/>
      <c r="W556" s="306"/>
      <c r="Y556" s="38">
        <v>43</v>
      </c>
      <c r="Z556" s="300"/>
      <c r="AA556" s="300"/>
      <c r="AB556" s="305"/>
      <c r="AC556" s="305"/>
      <c r="AD556" s="306"/>
    </row>
    <row r="557" spans="1:30" ht="13.5" thickBot="1" x14ac:dyDescent="0.25">
      <c r="A557" s="39">
        <v>11</v>
      </c>
      <c r="B557" s="307"/>
      <c r="C557" s="307"/>
      <c r="D557" s="305"/>
      <c r="E557" s="305"/>
      <c r="F557" s="308"/>
      <c r="H557" s="38">
        <v>22</v>
      </c>
      <c r="I557" s="38"/>
      <c r="J557" s="38"/>
      <c r="K557" s="38"/>
      <c r="L557" s="300"/>
      <c r="M557" s="300"/>
      <c r="N557" s="307"/>
      <c r="O557" s="305"/>
      <c r="P557" s="306"/>
      <c r="R557" s="38">
        <v>33</v>
      </c>
      <c r="S557" s="307"/>
      <c r="T557" s="307"/>
      <c r="U557" s="307"/>
      <c r="V557" s="305"/>
      <c r="W557" s="308"/>
      <c r="Y557" s="40"/>
      <c r="Z557" s="42" t="s">
        <v>5</v>
      </c>
      <c r="AA557" s="43"/>
      <c r="AB557" s="43"/>
      <c r="AC557" s="43"/>
      <c r="AD557" s="44">
        <f>SUM(F547:F557)+SUM(P547:P557)+SUM(AD547:AD556)+SUM(W547:W557)</f>
        <v>0</v>
      </c>
    </row>
    <row r="558" spans="1:30" x14ac:dyDescent="0.2">
      <c r="L558" s="3"/>
    </row>
    <row r="559" spans="1:30" x14ac:dyDescent="0.2">
      <c r="L559" s="3"/>
    </row>
    <row r="560" spans="1:30" x14ac:dyDescent="0.2">
      <c r="L560" s="3"/>
    </row>
    <row r="561" spans="1:30" x14ac:dyDescent="0.2">
      <c r="L561" s="3"/>
    </row>
    <row r="562" spans="1:30" x14ac:dyDescent="0.2">
      <c r="L562" s="3"/>
    </row>
    <row r="563" spans="1:30" x14ac:dyDescent="0.2">
      <c r="L563" s="3"/>
    </row>
    <row r="564" spans="1:30" ht="13.5" thickBot="1" x14ac:dyDescent="0.25">
      <c r="L564" s="3"/>
    </row>
    <row r="565" spans="1:30" x14ac:dyDescent="0.2">
      <c r="A565" s="33">
        <v>26</v>
      </c>
      <c r="B565" s="34"/>
      <c r="C565" s="471" t="s">
        <v>44</v>
      </c>
      <c r="D565" s="471" t="s">
        <v>182</v>
      </c>
      <c r="E565" s="471" t="s">
        <v>41</v>
      </c>
      <c r="F565" s="471" t="s">
        <v>21</v>
      </c>
      <c r="H565" s="33"/>
      <c r="I565" s="34"/>
      <c r="J565" s="34"/>
      <c r="K565" s="34"/>
      <c r="L565" s="34"/>
      <c r="M565" s="471" t="s">
        <v>44</v>
      </c>
      <c r="N565" s="471" t="s">
        <v>182</v>
      </c>
      <c r="O565" s="471" t="s">
        <v>41</v>
      </c>
      <c r="P565" s="471" t="s">
        <v>21</v>
      </c>
      <c r="R565" s="33">
        <v>26</v>
      </c>
      <c r="S565" s="34"/>
      <c r="T565" s="471" t="s">
        <v>44</v>
      </c>
      <c r="U565" s="471" t="s">
        <v>182</v>
      </c>
      <c r="V565" s="471" t="s">
        <v>41</v>
      </c>
      <c r="W565" s="471" t="s">
        <v>21</v>
      </c>
      <c r="Y565" s="33"/>
      <c r="Z565" s="34"/>
      <c r="AA565" s="471" t="s">
        <v>44</v>
      </c>
      <c r="AB565" s="471" t="s">
        <v>182</v>
      </c>
      <c r="AC565" s="471" t="s">
        <v>41</v>
      </c>
      <c r="AD565" s="471" t="s">
        <v>21</v>
      </c>
    </row>
    <row r="566" spans="1:30" ht="25.5" x14ac:dyDescent="0.2">
      <c r="A566" s="35" t="s">
        <v>9</v>
      </c>
      <c r="B566" s="64" t="str">
        <f>+" אסמכתא " &amp; B28 &amp;"         חזרה לטבלה "</f>
        <v xml:space="preserve"> אסמכתא          חזרה לטבלה </v>
      </c>
      <c r="C566" s="472"/>
      <c r="D566" s="473" t="s">
        <v>93</v>
      </c>
      <c r="E566" s="472"/>
      <c r="F566" s="473"/>
      <c r="H566" s="35" t="s">
        <v>27</v>
      </c>
      <c r="I566" s="37"/>
      <c r="J566" s="37"/>
      <c r="K566" s="37"/>
      <c r="L566" s="64" t="str">
        <f>+" אסמכתא " &amp; B28 &amp;"         חזרה לטבלה "</f>
        <v xml:space="preserve"> אסמכתא          חזרה לטבלה </v>
      </c>
      <c r="M566" s="472"/>
      <c r="N566" s="473" t="s">
        <v>93</v>
      </c>
      <c r="O566" s="472"/>
      <c r="P566" s="473"/>
      <c r="R566" s="35" t="s">
        <v>9</v>
      </c>
      <c r="S566" s="64" t="str">
        <f>+" אסמכתא " &amp;  B28 &amp;"         חזרה לטבלה "</f>
        <v xml:space="preserve"> אסמכתא          חזרה לטבלה </v>
      </c>
      <c r="T566" s="472"/>
      <c r="U566" s="473" t="s">
        <v>93</v>
      </c>
      <c r="V566" s="472"/>
      <c r="W566" s="473"/>
      <c r="Y566" s="35" t="s">
        <v>27</v>
      </c>
      <c r="Z566" s="64" t="str">
        <f>+" אסמכתא " &amp; B28 &amp;"         חזרה לטבלה "</f>
        <v xml:space="preserve"> אסמכתא          חזרה לטבלה </v>
      </c>
      <c r="AA566" s="472"/>
      <c r="AB566" s="473" t="s">
        <v>93</v>
      </c>
      <c r="AC566" s="472"/>
      <c r="AD566" s="473"/>
    </row>
    <row r="567" spans="1:30" x14ac:dyDescent="0.2">
      <c r="A567" s="38">
        <v>1</v>
      </c>
      <c r="B567" s="300"/>
      <c r="C567" s="300"/>
      <c r="D567" s="305"/>
      <c r="E567" s="305"/>
      <c r="F567" s="306"/>
      <c r="H567" s="38">
        <v>12</v>
      </c>
      <c r="I567" s="38"/>
      <c r="J567" s="38"/>
      <c r="K567" s="38"/>
      <c r="L567" s="300"/>
      <c r="M567" s="300"/>
      <c r="N567" s="305"/>
      <c r="O567" s="305"/>
      <c r="P567" s="306" t="s">
        <v>15</v>
      </c>
      <c r="R567" s="38">
        <v>23</v>
      </c>
      <c r="S567" s="300"/>
      <c r="T567" s="300"/>
      <c r="U567" s="305"/>
      <c r="V567" s="305"/>
      <c r="W567" s="306"/>
      <c r="Y567" s="38">
        <v>34</v>
      </c>
      <c r="Z567" s="300"/>
      <c r="AA567" s="300"/>
      <c r="AB567" s="305"/>
      <c r="AC567" s="305"/>
      <c r="AD567" s="306" t="s">
        <v>15</v>
      </c>
    </row>
    <row r="568" spans="1:30" x14ac:dyDescent="0.2">
      <c r="A568" s="38">
        <v>2</v>
      </c>
      <c r="B568" s="300"/>
      <c r="C568" s="300"/>
      <c r="D568" s="305"/>
      <c r="E568" s="305"/>
      <c r="F568" s="306"/>
      <c r="H568" s="38">
        <v>13</v>
      </c>
      <c r="I568" s="38"/>
      <c r="J568" s="38"/>
      <c r="K568" s="38"/>
      <c r="L568" s="300"/>
      <c r="M568" s="300"/>
      <c r="N568" s="305"/>
      <c r="O568" s="305"/>
      <c r="P568" s="306"/>
      <c r="R568" s="38">
        <v>24</v>
      </c>
      <c r="S568" s="300"/>
      <c r="T568" s="300"/>
      <c r="U568" s="305"/>
      <c r="V568" s="305"/>
      <c r="W568" s="306"/>
      <c r="Y568" s="38">
        <v>35</v>
      </c>
      <c r="Z568" s="300"/>
      <c r="AA568" s="300"/>
      <c r="AB568" s="305"/>
      <c r="AC568" s="305"/>
      <c r="AD568" s="306"/>
    </row>
    <row r="569" spans="1:30" x14ac:dyDescent="0.2">
      <c r="A569" s="38">
        <v>3</v>
      </c>
      <c r="B569" s="300"/>
      <c r="C569" s="300"/>
      <c r="D569" s="305"/>
      <c r="E569" s="305"/>
      <c r="F569" s="306"/>
      <c r="H569" s="38">
        <v>14</v>
      </c>
      <c r="I569" s="38"/>
      <c r="J569" s="38"/>
      <c r="K569" s="38"/>
      <c r="L569" s="300"/>
      <c r="M569" s="300"/>
      <c r="N569" s="305"/>
      <c r="O569" s="305"/>
      <c r="P569" s="306"/>
      <c r="R569" s="38">
        <v>25</v>
      </c>
      <c r="S569" s="300"/>
      <c r="T569" s="300"/>
      <c r="U569" s="305"/>
      <c r="V569" s="305"/>
      <c r="W569" s="306" t="s">
        <v>15</v>
      </c>
      <c r="Y569" s="38">
        <v>36</v>
      </c>
      <c r="Z569" s="300"/>
      <c r="AA569" s="300"/>
      <c r="AB569" s="305"/>
      <c r="AC569" s="305"/>
      <c r="AD569" s="306"/>
    </row>
    <row r="570" spans="1:30" x14ac:dyDescent="0.2">
      <c r="A570" s="38">
        <v>4</v>
      </c>
      <c r="B570" s="300"/>
      <c r="C570" s="300"/>
      <c r="D570" s="305"/>
      <c r="E570" s="305"/>
      <c r="F570" s="306"/>
      <c r="H570" s="38">
        <v>15</v>
      </c>
      <c r="I570" s="38"/>
      <c r="J570" s="38"/>
      <c r="K570" s="38"/>
      <c r="L570" s="300"/>
      <c r="M570" s="300"/>
      <c r="N570" s="305"/>
      <c r="O570" s="305"/>
      <c r="P570" s="306"/>
      <c r="R570" s="38">
        <v>26</v>
      </c>
      <c r="S570" s="300"/>
      <c r="T570" s="300"/>
      <c r="U570" s="305"/>
      <c r="V570" s="305"/>
      <c r="W570" s="306"/>
      <c r="Y570" s="38">
        <v>37</v>
      </c>
      <c r="Z570" s="300"/>
      <c r="AA570" s="300"/>
      <c r="AB570" s="305"/>
      <c r="AC570" s="305"/>
      <c r="AD570" s="306"/>
    </row>
    <row r="571" spans="1:30" x14ac:dyDescent="0.2">
      <c r="A571" s="38">
        <v>5</v>
      </c>
      <c r="B571" s="300"/>
      <c r="C571" s="300"/>
      <c r="D571" s="305"/>
      <c r="E571" s="305"/>
      <c r="F571" s="306"/>
      <c r="H571" s="38">
        <v>16</v>
      </c>
      <c r="I571" s="38"/>
      <c r="J571" s="38"/>
      <c r="K571" s="38"/>
      <c r="L571" s="300"/>
      <c r="M571" s="300"/>
      <c r="N571" s="305"/>
      <c r="O571" s="305"/>
      <c r="P571" s="306" t="s">
        <v>15</v>
      </c>
      <c r="R571" s="38">
        <v>27</v>
      </c>
      <c r="S571" s="300"/>
      <c r="T571" s="300"/>
      <c r="U571" s="305"/>
      <c r="V571" s="305"/>
      <c r="W571" s="306" t="s">
        <v>15</v>
      </c>
      <c r="Y571" s="38">
        <v>38</v>
      </c>
      <c r="Z571" s="300"/>
      <c r="AA571" s="300"/>
      <c r="AB571" s="305"/>
      <c r="AC571" s="305"/>
      <c r="AD571" s="306" t="s">
        <v>15</v>
      </c>
    </row>
    <row r="572" spans="1:30" x14ac:dyDescent="0.2">
      <c r="A572" s="38">
        <v>6</v>
      </c>
      <c r="B572" s="300"/>
      <c r="C572" s="300"/>
      <c r="D572" s="305"/>
      <c r="E572" s="305"/>
      <c r="F572" s="306"/>
      <c r="H572" s="38">
        <v>17</v>
      </c>
      <c r="I572" s="38"/>
      <c r="J572" s="38"/>
      <c r="K572" s="38"/>
      <c r="L572" s="300"/>
      <c r="M572" s="300"/>
      <c r="N572" s="305"/>
      <c r="O572" s="305"/>
      <c r="P572" s="306"/>
      <c r="R572" s="38">
        <v>28</v>
      </c>
      <c r="S572" s="300"/>
      <c r="T572" s="300"/>
      <c r="U572" s="305"/>
      <c r="V572" s="305"/>
      <c r="W572" s="306"/>
      <c r="Y572" s="38">
        <v>39</v>
      </c>
      <c r="Z572" s="300"/>
      <c r="AA572" s="300"/>
      <c r="AB572" s="305"/>
      <c r="AC572" s="305"/>
      <c r="AD572" s="306"/>
    </row>
    <row r="573" spans="1:30" x14ac:dyDescent="0.2">
      <c r="A573" s="38">
        <v>7</v>
      </c>
      <c r="B573" s="300"/>
      <c r="C573" s="300"/>
      <c r="D573" s="305"/>
      <c r="E573" s="305"/>
      <c r="F573" s="306"/>
      <c r="H573" s="38">
        <v>18</v>
      </c>
      <c r="I573" s="38"/>
      <c r="J573" s="38"/>
      <c r="K573" s="38"/>
      <c r="L573" s="300"/>
      <c r="M573" s="300"/>
      <c r="N573" s="305"/>
      <c r="O573" s="305"/>
      <c r="P573" s="306"/>
      <c r="R573" s="38">
        <v>29</v>
      </c>
      <c r="S573" s="300"/>
      <c r="T573" s="300"/>
      <c r="U573" s="305"/>
      <c r="V573" s="305"/>
      <c r="W573" s="306"/>
      <c r="Y573" s="38">
        <v>40</v>
      </c>
      <c r="Z573" s="300"/>
      <c r="AA573" s="300"/>
      <c r="AB573" s="305"/>
      <c r="AC573" s="305"/>
      <c r="AD573" s="306"/>
    </row>
    <row r="574" spans="1:30" x14ac:dyDescent="0.2">
      <c r="A574" s="38">
        <v>8</v>
      </c>
      <c r="B574" s="300"/>
      <c r="C574" s="300"/>
      <c r="D574" s="305"/>
      <c r="E574" s="305"/>
      <c r="F574" s="306"/>
      <c r="H574" s="38">
        <v>19</v>
      </c>
      <c r="I574" s="38"/>
      <c r="J574" s="38"/>
      <c r="K574" s="38"/>
      <c r="L574" s="300"/>
      <c r="M574" s="300"/>
      <c r="N574" s="305"/>
      <c r="O574" s="305"/>
      <c r="P574" s="306" t="s">
        <v>15</v>
      </c>
      <c r="R574" s="38">
        <v>30</v>
      </c>
      <c r="S574" s="300"/>
      <c r="T574" s="300"/>
      <c r="U574" s="305"/>
      <c r="V574" s="305"/>
      <c r="W574" s="306" t="s">
        <v>15</v>
      </c>
      <c r="Y574" s="38">
        <v>41</v>
      </c>
      <c r="Z574" s="300"/>
      <c r="AA574" s="300"/>
      <c r="AB574" s="305"/>
      <c r="AC574" s="305"/>
      <c r="AD574" s="306" t="s">
        <v>15</v>
      </c>
    </row>
    <row r="575" spans="1:30" x14ac:dyDescent="0.2">
      <c r="A575" s="38">
        <v>9</v>
      </c>
      <c r="B575" s="300"/>
      <c r="C575" s="300"/>
      <c r="D575" s="305"/>
      <c r="E575" s="305"/>
      <c r="F575" s="306"/>
      <c r="H575" s="38">
        <v>20</v>
      </c>
      <c r="I575" s="38"/>
      <c r="J575" s="38"/>
      <c r="K575" s="38"/>
      <c r="L575" s="300"/>
      <c r="M575" s="300"/>
      <c r="N575" s="305"/>
      <c r="O575" s="305"/>
      <c r="P575" s="306"/>
      <c r="R575" s="38">
        <v>31</v>
      </c>
      <c r="S575" s="300"/>
      <c r="T575" s="300"/>
      <c r="U575" s="305"/>
      <c r="V575" s="305"/>
      <c r="W575" s="306"/>
      <c r="Y575" s="38">
        <v>42</v>
      </c>
      <c r="Z575" s="300"/>
      <c r="AA575" s="300"/>
      <c r="AB575" s="305"/>
      <c r="AC575" s="305"/>
      <c r="AD575" s="306"/>
    </row>
    <row r="576" spans="1:30" x14ac:dyDescent="0.2">
      <c r="A576" s="38">
        <v>10</v>
      </c>
      <c r="B576" s="300"/>
      <c r="C576" s="300"/>
      <c r="D576" s="305"/>
      <c r="E576" s="305"/>
      <c r="F576" s="306"/>
      <c r="H576" s="38">
        <v>21</v>
      </c>
      <c r="I576" s="38"/>
      <c r="J576" s="38"/>
      <c r="K576" s="38"/>
      <c r="L576" s="300"/>
      <c r="M576" s="300"/>
      <c r="N576" s="305"/>
      <c r="O576" s="305"/>
      <c r="P576" s="306"/>
      <c r="R576" s="38">
        <v>32</v>
      </c>
      <c r="S576" s="300"/>
      <c r="T576" s="300"/>
      <c r="U576" s="305"/>
      <c r="V576" s="305"/>
      <c r="W576" s="306"/>
      <c r="Y576" s="38">
        <v>43</v>
      </c>
      <c r="Z576" s="300"/>
      <c r="AA576" s="300"/>
      <c r="AB576" s="305"/>
      <c r="AC576" s="305"/>
      <c r="AD576" s="306"/>
    </row>
    <row r="577" spans="1:30" ht="13.5" thickBot="1" x14ac:dyDescent="0.25">
      <c r="A577" s="39">
        <v>11</v>
      </c>
      <c r="B577" s="307"/>
      <c r="C577" s="307"/>
      <c r="D577" s="305"/>
      <c r="E577" s="305"/>
      <c r="F577" s="308"/>
      <c r="H577" s="38">
        <v>22</v>
      </c>
      <c r="I577" s="38"/>
      <c r="J577" s="38"/>
      <c r="K577" s="38"/>
      <c r="L577" s="300"/>
      <c r="M577" s="300"/>
      <c r="N577" s="307"/>
      <c r="O577" s="305"/>
      <c r="P577" s="306"/>
      <c r="R577" s="38">
        <v>33</v>
      </c>
      <c r="S577" s="307"/>
      <c r="T577" s="307"/>
      <c r="U577" s="307"/>
      <c r="V577" s="305"/>
      <c r="W577" s="308"/>
      <c r="Y577" s="40"/>
      <c r="Z577" s="42" t="s">
        <v>5</v>
      </c>
      <c r="AA577" s="43"/>
      <c r="AB577" s="43"/>
      <c r="AC577" s="43"/>
      <c r="AD577" s="44">
        <f>SUM(F567:F577)+SUM(P567:P577)+SUM(AD567:AD576)+SUM(W567:W577)</f>
        <v>0</v>
      </c>
    </row>
    <row r="578" spans="1:30" x14ac:dyDescent="0.2">
      <c r="L578" s="3"/>
    </row>
    <row r="579" spans="1:30" x14ac:dyDescent="0.2">
      <c r="L579" s="3"/>
    </row>
    <row r="580" spans="1:30" x14ac:dyDescent="0.2">
      <c r="L580" s="3"/>
    </row>
    <row r="581" spans="1:30" x14ac:dyDescent="0.2">
      <c r="L581" s="3"/>
    </row>
    <row r="582" spans="1:30" x14ac:dyDescent="0.2">
      <c r="L582" s="3"/>
    </row>
    <row r="583" spans="1:30" x14ac:dyDescent="0.2">
      <c r="L583" s="3"/>
    </row>
    <row r="584" spans="1:30" ht="13.5" thickBot="1" x14ac:dyDescent="0.25">
      <c r="L584" s="3"/>
    </row>
    <row r="585" spans="1:30" x14ac:dyDescent="0.2">
      <c r="A585" s="33">
        <v>27</v>
      </c>
      <c r="B585" s="34"/>
      <c r="C585" s="471" t="s">
        <v>44</v>
      </c>
      <c r="D585" s="471" t="s">
        <v>182</v>
      </c>
      <c r="E585" s="471" t="s">
        <v>41</v>
      </c>
      <c r="F585" s="471" t="s">
        <v>21</v>
      </c>
      <c r="H585" s="33"/>
      <c r="I585" s="34"/>
      <c r="J585" s="34"/>
      <c r="K585" s="34"/>
      <c r="L585" s="34"/>
      <c r="M585" s="471" t="s">
        <v>44</v>
      </c>
      <c r="N585" s="471" t="s">
        <v>182</v>
      </c>
      <c r="O585" s="471" t="s">
        <v>41</v>
      </c>
      <c r="P585" s="471" t="s">
        <v>21</v>
      </c>
      <c r="R585" s="33">
        <v>27</v>
      </c>
      <c r="S585" s="34"/>
      <c r="T585" s="471" t="s">
        <v>44</v>
      </c>
      <c r="U585" s="471" t="s">
        <v>182</v>
      </c>
      <c r="V585" s="471" t="s">
        <v>41</v>
      </c>
      <c r="W585" s="471" t="s">
        <v>21</v>
      </c>
      <c r="Y585" s="33"/>
      <c r="Z585" s="34"/>
      <c r="AA585" s="471" t="s">
        <v>44</v>
      </c>
      <c r="AB585" s="471" t="s">
        <v>182</v>
      </c>
      <c r="AC585" s="471" t="s">
        <v>41</v>
      </c>
      <c r="AD585" s="471" t="s">
        <v>21</v>
      </c>
    </row>
    <row r="586" spans="1:30" ht="25.5" x14ac:dyDescent="0.2">
      <c r="A586" s="35" t="s">
        <v>9</v>
      </c>
      <c r="B586" s="64" t="str">
        <f>+" אסמכתא " &amp; B29 &amp;"         חזרה לטבלה "</f>
        <v xml:space="preserve"> אסמכתא          חזרה לטבלה </v>
      </c>
      <c r="C586" s="472"/>
      <c r="D586" s="473" t="s">
        <v>93</v>
      </c>
      <c r="E586" s="472"/>
      <c r="F586" s="473"/>
      <c r="H586" s="35" t="s">
        <v>27</v>
      </c>
      <c r="I586" s="37"/>
      <c r="J586" s="37"/>
      <c r="K586" s="37"/>
      <c r="L586" s="64" t="str">
        <f>+" אסמכתא " &amp; B29 &amp;"         חזרה לטבלה "</f>
        <v xml:space="preserve"> אסמכתא          חזרה לטבלה </v>
      </c>
      <c r="M586" s="472"/>
      <c r="N586" s="473" t="s">
        <v>93</v>
      </c>
      <c r="O586" s="472"/>
      <c r="P586" s="473"/>
      <c r="R586" s="35" t="s">
        <v>9</v>
      </c>
      <c r="S586" s="64" t="str">
        <f>+" אסמכתא " &amp; B29 &amp;"         חזרה לטבלה "</f>
        <v xml:space="preserve"> אסמכתא          חזרה לטבלה </v>
      </c>
      <c r="T586" s="472"/>
      <c r="U586" s="473" t="s">
        <v>93</v>
      </c>
      <c r="V586" s="472"/>
      <c r="W586" s="473"/>
      <c r="Y586" s="35" t="s">
        <v>27</v>
      </c>
      <c r="Z586" s="64" t="str">
        <f>+" אסמכתא " &amp; B29 &amp;"         חזרה לטבלה "</f>
        <v xml:space="preserve"> אסמכתא          חזרה לטבלה </v>
      </c>
      <c r="AA586" s="472"/>
      <c r="AB586" s="473" t="s">
        <v>93</v>
      </c>
      <c r="AC586" s="472"/>
      <c r="AD586" s="473"/>
    </row>
    <row r="587" spans="1:30" x14ac:dyDescent="0.2">
      <c r="A587" s="38">
        <v>1</v>
      </c>
      <c r="B587" s="300"/>
      <c r="C587" s="300"/>
      <c r="D587" s="305"/>
      <c r="E587" s="305"/>
      <c r="F587" s="306"/>
      <c r="H587" s="38">
        <v>12</v>
      </c>
      <c r="I587" s="38"/>
      <c r="J587" s="38"/>
      <c r="K587" s="38"/>
      <c r="L587" s="300"/>
      <c r="M587" s="300"/>
      <c r="N587" s="305"/>
      <c r="O587" s="305"/>
      <c r="P587" s="306" t="s">
        <v>15</v>
      </c>
      <c r="R587" s="38">
        <v>23</v>
      </c>
      <c r="S587" s="300"/>
      <c r="T587" s="300"/>
      <c r="U587" s="305"/>
      <c r="V587" s="305"/>
      <c r="W587" s="306"/>
      <c r="Y587" s="38">
        <v>34</v>
      </c>
      <c r="Z587" s="300"/>
      <c r="AA587" s="300"/>
      <c r="AB587" s="305"/>
      <c r="AC587" s="305"/>
      <c r="AD587" s="306" t="s">
        <v>15</v>
      </c>
    </row>
    <row r="588" spans="1:30" x14ac:dyDescent="0.2">
      <c r="A588" s="38">
        <v>2</v>
      </c>
      <c r="B588" s="300"/>
      <c r="C588" s="300"/>
      <c r="D588" s="305"/>
      <c r="E588" s="305"/>
      <c r="F588" s="306"/>
      <c r="H588" s="38">
        <v>13</v>
      </c>
      <c r="I588" s="38"/>
      <c r="J588" s="38"/>
      <c r="K588" s="38"/>
      <c r="L588" s="300"/>
      <c r="M588" s="300"/>
      <c r="N588" s="305"/>
      <c r="O588" s="305"/>
      <c r="P588" s="306"/>
      <c r="R588" s="38">
        <v>24</v>
      </c>
      <c r="S588" s="300"/>
      <c r="T588" s="300"/>
      <c r="U588" s="305"/>
      <c r="V588" s="305"/>
      <c r="W588" s="306"/>
      <c r="Y588" s="38">
        <v>35</v>
      </c>
      <c r="Z588" s="300"/>
      <c r="AA588" s="300"/>
      <c r="AB588" s="305"/>
      <c r="AC588" s="305"/>
      <c r="AD588" s="306"/>
    </row>
    <row r="589" spans="1:30" x14ac:dyDescent="0.2">
      <c r="A589" s="38">
        <v>3</v>
      </c>
      <c r="B589" s="300"/>
      <c r="C589" s="300"/>
      <c r="D589" s="305"/>
      <c r="E589" s="305"/>
      <c r="F589" s="306"/>
      <c r="H589" s="38">
        <v>14</v>
      </c>
      <c r="I589" s="38"/>
      <c r="J589" s="38"/>
      <c r="K589" s="38"/>
      <c r="L589" s="300"/>
      <c r="M589" s="300"/>
      <c r="N589" s="305"/>
      <c r="O589" s="305"/>
      <c r="P589" s="306"/>
      <c r="R589" s="38">
        <v>25</v>
      </c>
      <c r="S589" s="300"/>
      <c r="T589" s="300"/>
      <c r="U589" s="305"/>
      <c r="V589" s="305"/>
      <c r="W589" s="306" t="s">
        <v>15</v>
      </c>
      <c r="Y589" s="38">
        <v>36</v>
      </c>
      <c r="Z589" s="300"/>
      <c r="AA589" s="300"/>
      <c r="AB589" s="305"/>
      <c r="AC589" s="305"/>
      <c r="AD589" s="306"/>
    </row>
    <row r="590" spans="1:30" x14ac:dyDescent="0.2">
      <c r="A590" s="38">
        <v>4</v>
      </c>
      <c r="B590" s="300"/>
      <c r="C590" s="300"/>
      <c r="D590" s="305"/>
      <c r="E590" s="305"/>
      <c r="F590" s="306"/>
      <c r="H590" s="38">
        <v>15</v>
      </c>
      <c r="I590" s="38"/>
      <c r="J590" s="38"/>
      <c r="K590" s="38"/>
      <c r="L590" s="300"/>
      <c r="M590" s="300"/>
      <c r="N590" s="305"/>
      <c r="O590" s="305"/>
      <c r="P590" s="306"/>
      <c r="R590" s="38">
        <v>26</v>
      </c>
      <c r="S590" s="300"/>
      <c r="T590" s="300"/>
      <c r="U590" s="305"/>
      <c r="V590" s="305"/>
      <c r="W590" s="306"/>
      <c r="Y590" s="38">
        <v>37</v>
      </c>
      <c r="Z590" s="300"/>
      <c r="AA590" s="300"/>
      <c r="AB590" s="305"/>
      <c r="AC590" s="305"/>
      <c r="AD590" s="306"/>
    </row>
    <row r="591" spans="1:30" x14ac:dyDescent="0.2">
      <c r="A591" s="38">
        <v>5</v>
      </c>
      <c r="B591" s="300"/>
      <c r="C591" s="300"/>
      <c r="D591" s="305"/>
      <c r="E591" s="305"/>
      <c r="F591" s="306"/>
      <c r="H591" s="38">
        <v>16</v>
      </c>
      <c r="I591" s="38"/>
      <c r="J591" s="38"/>
      <c r="K591" s="38"/>
      <c r="L591" s="300"/>
      <c r="M591" s="300"/>
      <c r="N591" s="305"/>
      <c r="O591" s="305"/>
      <c r="P591" s="306" t="s">
        <v>15</v>
      </c>
      <c r="R591" s="38">
        <v>27</v>
      </c>
      <c r="S591" s="300"/>
      <c r="T591" s="300"/>
      <c r="U591" s="305"/>
      <c r="V591" s="305"/>
      <c r="W591" s="306" t="s">
        <v>15</v>
      </c>
      <c r="Y591" s="38">
        <v>38</v>
      </c>
      <c r="Z591" s="300"/>
      <c r="AA591" s="300"/>
      <c r="AB591" s="305"/>
      <c r="AC591" s="305"/>
      <c r="AD591" s="306" t="s">
        <v>15</v>
      </c>
    </row>
    <row r="592" spans="1:30" x14ac:dyDescent="0.2">
      <c r="A592" s="38">
        <v>6</v>
      </c>
      <c r="B592" s="300"/>
      <c r="C592" s="300"/>
      <c r="D592" s="305"/>
      <c r="E592" s="305"/>
      <c r="F592" s="306"/>
      <c r="H592" s="38">
        <v>17</v>
      </c>
      <c r="I592" s="38"/>
      <c r="J592" s="38"/>
      <c r="K592" s="38"/>
      <c r="L592" s="300"/>
      <c r="M592" s="300"/>
      <c r="N592" s="305"/>
      <c r="O592" s="305"/>
      <c r="P592" s="306"/>
      <c r="R592" s="38">
        <v>28</v>
      </c>
      <c r="S592" s="300"/>
      <c r="T592" s="300"/>
      <c r="U592" s="305"/>
      <c r="V592" s="305"/>
      <c r="W592" s="306"/>
      <c r="Y592" s="38">
        <v>39</v>
      </c>
      <c r="Z592" s="300"/>
      <c r="AA592" s="300"/>
      <c r="AB592" s="305"/>
      <c r="AC592" s="305"/>
      <c r="AD592" s="306"/>
    </row>
    <row r="593" spans="1:30" x14ac:dyDescent="0.2">
      <c r="A593" s="38">
        <v>7</v>
      </c>
      <c r="B593" s="300"/>
      <c r="C593" s="300"/>
      <c r="D593" s="305"/>
      <c r="E593" s="305"/>
      <c r="F593" s="306"/>
      <c r="H593" s="38">
        <v>18</v>
      </c>
      <c r="I593" s="38"/>
      <c r="J593" s="38"/>
      <c r="K593" s="38"/>
      <c r="L593" s="300"/>
      <c r="M593" s="300"/>
      <c r="N593" s="305"/>
      <c r="O593" s="305"/>
      <c r="P593" s="306"/>
      <c r="R593" s="38">
        <v>29</v>
      </c>
      <c r="S593" s="300"/>
      <c r="T593" s="300"/>
      <c r="U593" s="305"/>
      <c r="V593" s="305"/>
      <c r="W593" s="306"/>
      <c r="Y593" s="38">
        <v>40</v>
      </c>
      <c r="Z593" s="300"/>
      <c r="AA593" s="300"/>
      <c r="AB593" s="305"/>
      <c r="AC593" s="305"/>
      <c r="AD593" s="306"/>
    </row>
    <row r="594" spans="1:30" x14ac:dyDescent="0.2">
      <c r="A594" s="38">
        <v>8</v>
      </c>
      <c r="B594" s="300"/>
      <c r="C594" s="300"/>
      <c r="D594" s="305"/>
      <c r="E594" s="305"/>
      <c r="F594" s="306"/>
      <c r="H594" s="38">
        <v>19</v>
      </c>
      <c r="I594" s="38"/>
      <c r="J594" s="38"/>
      <c r="K594" s="38"/>
      <c r="L594" s="300"/>
      <c r="M594" s="300"/>
      <c r="N594" s="305"/>
      <c r="O594" s="305"/>
      <c r="P594" s="306" t="s">
        <v>15</v>
      </c>
      <c r="R594" s="38">
        <v>30</v>
      </c>
      <c r="S594" s="300"/>
      <c r="T594" s="300"/>
      <c r="U594" s="305"/>
      <c r="V594" s="305"/>
      <c r="W594" s="306" t="s">
        <v>15</v>
      </c>
      <c r="Y594" s="38">
        <v>41</v>
      </c>
      <c r="Z594" s="300"/>
      <c r="AA594" s="300"/>
      <c r="AB594" s="305"/>
      <c r="AC594" s="305"/>
      <c r="AD594" s="306" t="s">
        <v>15</v>
      </c>
    </row>
    <row r="595" spans="1:30" x14ac:dyDescent="0.2">
      <c r="A595" s="38">
        <v>9</v>
      </c>
      <c r="B595" s="300"/>
      <c r="C595" s="300"/>
      <c r="D595" s="305"/>
      <c r="E595" s="305"/>
      <c r="F595" s="306"/>
      <c r="H595" s="38">
        <v>20</v>
      </c>
      <c r="I595" s="38"/>
      <c r="J595" s="38"/>
      <c r="K595" s="38"/>
      <c r="L595" s="300"/>
      <c r="M595" s="300"/>
      <c r="N595" s="305"/>
      <c r="O595" s="305"/>
      <c r="P595" s="306"/>
      <c r="R595" s="38">
        <v>31</v>
      </c>
      <c r="S595" s="300"/>
      <c r="T595" s="300"/>
      <c r="U595" s="305"/>
      <c r="V595" s="305"/>
      <c r="W595" s="306"/>
      <c r="Y595" s="38">
        <v>42</v>
      </c>
      <c r="Z595" s="300"/>
      <c r="AA595" s="300"/>
      <c r="AB595" s="305"/>
      <c r="AC595" s="305"/>
      <c r="AD595" s="306"/>
    </row>
    <row r="596" spans="1:30" x14ac:dyDescent="0.2">
      <c r="A596" s="38">
        <v>10</v>
      </c>
      <c r="B596" s="300"/>
      <c r="C596" s="300"/>
      <c r="D596" s="305"/>
      <c r="E596" s="305"/>
      <c r="F596" s="306"/>
      <c r="H596" s="38">
        <v>21</v>
      </c>
      <c r="I596" s="38"/>
      <c r="J596" s="38"/>
      <c r="K596" s="38"/>
      <c r="L596" s="300"/>
      <c r="M596" s="300"/>
      <c r="N596" s="305"/>
      <c r="O596" s="305"/>
      <c r="P596" s="306"/>
      <c r="R596" s="38">
        <v>32</v>
      </c>
      <c r="S596" s="300"/>
      <c r="T596" s="300"/>
      <c r="U596" s="305"/>
      <c r="V596" s="305"/>
      <c r="W596" s="306"/>
      <c r="Y596" s="38">
        <v>43</v>
      </c>
      <c r="Z596" s="300"/>
      <c r="AA596" s="300"/>
      <c r="AB596" s="305"/>
      <c r="AC596" s="305"/>
      <c r="AD596" s="306"/>
    </row>
    <row r="597" spans="1:30" ht="13.5" thickBot="1" x14ac:dyDescent="0.25">
      <c r="A597" s="39">
        <v>11</v>
      </c>
      <c r="B597" s="307"/>
      <c r="C597" s="307"/>
      <c r="D597" s="305"/>
      <c r="E597" s="305"/>
      <c r="F597" s="308"/>
      <c r="H597" s="38">
        <v>22</v>
      </c>
      <c r="I597" s="38"/>
      <c r="J597" s="38"/>
      <c r="K597" s="38"/>
      <c r="L597" s="300"/>
      <c r="M597" s="300"/>
      <c r="N597" s="307"/>
      <c r="O597" s="305"/>
      <c r="P597" s="306"/>
      <c r="R597" s="38">
        <v>33</v>
      </c>
      <c r="S597" s="307"/>
      <c r="T597" s="307"/>
      <c r="U597" s="307"/>
      <c r="V597" s="305"/>
      <c r="W597" s="308"/>
      <c r="Y597" s="40"/>
      <c r="Z597" s="42" t="s">
        <v>5</v>
      </c>
      <c r="AA597" s="43"/>
      <c r="AB597" s="43"/>
      <c r="AC597" s="43"/>
      <c r="AD597" s="44">
        <f>SUM(F587:F597)+SUM(P587:P597)+SUM(AD587:AD596)+SUM(W587:W597)</f>
        <v>0</v>
      </c>
    </row>
    <row r="598" spans="1:30" x14ac:dyDescent="0.2">
      <c r="L598" s="3"/>
    </row>
    <row r="599" spans="1:30" x14ac:dyDescent="0.2">
      <c r="L599" s="3"/>
    </row>
    <row r="600" spans="1:30" x14ac:dyDescent="0.2">
      <c r="L600" s="3"/>
    </row>
    <row r="601" spans="1:30" x14ac:dyDescent="0.2">
      <c r="L601" s="3"/>
    </row>
    <row r="602" spans="1:30" x14ac:dyDescent="0.2">
      <c r="L602" s="3"/>
    </row>
    <row r="603" spans="1:30" x14ac:dyDescent="0.2">
      <c r="L603" s="3"/>
    </row>
    <row r="604" spans="1:30" ht="13.5" thickBot="1" x14ac:dyDescent="0.25">
      <c r="L604" s="3"/>
    </row>
    <row r="605" spans="1:30" x14ac:dyDescent="0.2">
      <c r="A605" s="33">
        <v>28</v>
      </c>
      <c r="B605" s="34"/>
      <c r="C605" s="471" t="s">
        <v>44</v>
      </c>
      <c r="D605" s="471" t="s">
        <v>182</v>
      </c>
      <c r="E605" s="471" t="s">
        <v>41</v>
      </c>
      <c r="F605" s="471" t="s">
        <v>21</v>
      </c>
      <c r="H605" s="33"/>
      <c r="I605" s="34"/>
      <c r="J605" s="34"/>
      <c r="K605" s="34"/>
      <c r="L605" s="34"/>
      <c r="M605" s="471" t="s">
        <v>44</v>
      </c>
      <c r="N605" s="471" t="s">
        <v>182</v>
      </c>
      <c r="O605" s="471" t="s">
        <v>41</v>
      </c>
      <c r="P605" s="471" t="s">
        <v>21</v>
      </c>
      <c r="R605" s="33">
        <v>28</v>
      </c>
      <c r="S605" s="34"/>
      <c r="T605" s="471" t="s">
        <v>44</v>
      </c>
      <c r="U605" s="471" t="s">
        <v>182</v>
      </c>
      <c r="V605" s="471" t="s">
        <v>41</v>
      </c>
      <c r="W605" s="471" t="s">
        <v>21</v>
      </c>
      <c r="Y605" s="33"/>
      <c r="Z605" s="34"/>
      <c r="AA605" s="471" t="s">
        <v>44</v>
      </c>
      <c r="AB605" s="471" t="s">
        <v>182</v>
      </c>
      <c r="AC605" s="471" t="s">
        <v>41</v>
      </c>
      <c r="AD605" s="471" t="s">
        <v>21</v>
      </c>
    </row>
    <row r="606" spans="1:30" ht="25.5" x14ac:dyDescent="0.2">
      <c r="A606" s="35" t="s">
        <v>9</v>
      </c>
      <c r="B606" s="64" t="str">
        <f>+" אסמכתא " &amp; B30 &amp;"         חזרה לטבלה "</f>
        <v xml:space="preserve"> אסמכתא          חזרה לטבלה </v>
      </c>
      <c r="C606" s="472"/>
      <c r="D606" s="473" t="s">
        <v>93</v>
      </c>
      <c r="E606" s="472"/>
      <c r="F606" s="473"/>
      <c r="H606" s="35" t="s">
        <v>27</v>
      </c>
      <c r="I606" s="37"/>
      <c r="J606" s="37"/>
      <c r="K606" s="37"/>
      <c r="L606" s="64" t="str">
        <f>+" אסמכתא " &amp; B30 &amp;"         חזרה לטבלה "</f>
        <v xml:space="preserve"> אסמכתא          חזרה לטבלה </v>
      </c>
      <c r="M606" s="472"/>
      <c r="N606" s="473" t="s">
        <v>93</v>
      </c>
      <c r="O606" s="472"/>
      <c r="P606" s="473"/>
      <c r="R606" s="35" t="s">
        <v>9</v>
      </c>
      <c r="S606" s="64" t="str">
        <f>+" אסמכתא " &amp; B30 &amp;"         חזרה לטבלה "</f>
        <v xml:space="preserve"> אסמכתא          חזרה לטבלה </v>
      </c>
      <c r="T606" s="472"/>
      <c r="U606" s="473" t="s">
        <v>93</v>
      </c>
      <c r="V606" s="472"/>
      <c r="W606" s="473"/>
      <c r="Y606" s="35" t="s">
        <v>27</v>
      </c>
      <c r="Z606" s="64" t="str">
        <f>+" אסמכתא " &amp; B30 &amp;"         חזרה לטבלה "</f>
        <v xml:space="preserve"> אסמכתא          חזרה לטבלה </v>
      </c>
      <c r="AA606" s="472"/>
      <c r="AB606" s="473" t="s">
        <v>93</v>
      </c>
      <c r="AC606" s="472"/>
      <c r="AD606" s="473"/>
    </row>
    <row r="607" spans="1:30" x14ac:dyDescent="0.2">
      <c r="A607" s="38">
        <v>1</v>
      </c>
      <c r="B607" s="300"/>
      <c r="C607" s="300"/>
      <c r="D607" s="305"/>
      <c r="E607" s="305"/>
      <c r="F607" s="306"/>
      <c r="H607" s="38">
        <v>12</v>
      </c>
      <c r="I607" s="38"/>
      <c r="J607" s="38"/>
      <c r="K607" s="38"/>
      <c r="L607" s="300"/>
      <c r="M607" s="300"/>
      <c r="N607" s="305"/>
      <c r="O607" s="305"/>
      <c r="P607" s="306" t="s">
        <v>15</v>
      </c>
      <c r="R607" s="38">
        <v>23</v>
      </c>
      <c r="S607" s="300"/>
      <c r="T607" s="300"/>
      <c r="U607" s="305"/>
      <c r="V607" s="305"/>
      <c r="W607" s="306"/>
      <c r="Y607" s="38">
        <v>34</v>
      </c>
      <c r="Z607" s="300"/>
      <c r="AA607" s="300"/>
      <c r="AB607" s="305"/>
      <c r="AC607" s="305"/>
      <c r="AD607" s="306" t="s">
        <v>15</v>
      </c>
    </row>
    <row r="608" spans="1:30" x14ac:dyDescent="0.2">
      <c r="A608" s="38">
        <v>2</v>
      </c>
      <c r="B608" s="300"/>
      <c r="C608" s="300"/>
      <c r="D608" s="305"/>
      <c r="E608" s="305"/>
      <c r="F608" s="306"/>
      <c r="H608" s="38">
        <v>13</v>
      </c>
      <c r="I608" s="38"/>
      <c r="J608" s="38"/>
      <c r="K608" s="38"/>
      <c r="L608" s="300"/>
      <c r="M608" s="300"/>
      <c r="N608" s="305"/>
      <c r="O608" s="305"/>
      <c r="P608" s="306"/>
      <c r="R608" s="38">
        <v>24</v>
      </c>
      <c r="S608" s="300"/>
      <c r="T608" s="300"/>
      <c r="U608" s="305"/>
      <c r="V608" s="305"/>
      <c r="W608" s="306"/>
      <c r="Y608" s="38">
        <v>35</v>
      </c>
      <c r="Z608" s="300"/>
      <c r="AA608" s="300"/>
      <c r="AB608" s="305"/>
      <c r="AC608" s="305"/>
      <c r="AD608" s="306"/>
    </row>
    <row r="609" spans="1:30" x14ac:dyDescent="0.2">
      <c r="A609" s="38">
        <v>3</v>
      </c>
      <c r="B609" s="300"/>
      <c r="C609" s="300"/>
      <c r="D609" s="305"/>
      <c r="E609" s="305"/>
      <c r="F609" s="306"/>
      <c r="H609" s="38">
        <v>14</v>
      </c>
      <c r="I609" s="38"/>
      <c r="J609" s="38"/>
      <c r="K609" s="38"/>
      <c r="L609" s="300"/>
      <c r="M609" s="300"/>
      <c r="N609" s="305"/>
      <c r="O609" s="305"/>
      <c r="P609" s="306"/>
      <c r="R609" s="38">
        <v>25</v>
      </c>
      <c r="S609" s="300"/>
      <c r="T609" s="300"/>
      <c r="U609" s="305"/>
      <c r="V609" s="305"/>
      <c r="W609" s="306" t="s">
        <v>15</v>
      </c>
      <c r="Y609" s="38">
        <v>36</v>
      </c>
      <c r="Z609" s="300"/>
      <c r="AA609" s="300"/>
      <c r="AB609" s="305"/>
      <c r="AC609" s="305"/>
      <c r="AD609" s="306"/>
    </row>
    <row r="610" spans="1:30" x14ac:dyDescent="0.2">
      <c r="A610" s="38">
        <v>4</v>
      </c>
      <c r="B610" s="300"/>
      <c r="C610" s="300"/>
      <c r="D610" s="305"/>
      <c r="E610" s="305"/>
      <c r="F610" s="306"/>
      <c r="H610" s="38">
        <v>15</v>
      </c>
      <c r="I610" s="38"/>
      <c r="J610" s="38"/>
      <c r="K610" s="38"/>
      <c r="L610" s="300"/>
      <c r="M610" s="300"/>
      <c r="N610" s="305"/>
      <c r="O610" s="305"/>
      <c r="P610" s="306"/>
      <c r="R610" s="38">
        <v>26</v>
      </c>
      <c r="S610" s="300"/>
      <c r="T610" s="300"/>
      <c r="U610" s="305"/>
      <c r="V610" s="305"/>
      <c r="W610" s="306"/>
      <c r="Y610" s="38">
        <v>37</v>
      </c>
      <c r="Z610" s="300"/>
      <c r="AA610" s="300"/>
      <c r="AB610" s="305"/>
      <c r="AC610" s="305"/>
      <c r="AD610" s="306"/>
    </row>
    <row r="611" spans="1:30" x14ac:dyDescent="0.2">
      <c r="A611" s="38">
        <v>5</v>
      </c>
      <c r="B611" s="300"/>
      <c r="C611" s="300"/>
      <c r="D611" s="305"/>
      <c r="E611" s="305"/>
      <c r="F611" s="306"/>
      <c r="H611" s="38">
        <v>16</v>
      </c>
      <c r="I611" s="38"/>
      <c r="J611" s="38"/>
      <c r="K611" s="38"/>
      <c r="L611" s="300"/>
      <c r="M611" s="300"/>
      <c r="N611" s="305"/>
      <c r="O611" s="305"/>
      <c r="P611" s="306" t="s">
        <v>15</v>
      </c>
      <c r="R611" s="38">
        <v>27</v>
      </c>
      <c r="S611" s="300"/>
      <c r="T611" s="300"/>
      <c r="U611" s="305"/>
      <c r="V611" s="305"/>
      <c r="W611" s="306" t="s">
        <v>15</v>
      </c>
      <c r="Y611" s="38">
        <v>38</v>
      </c>
      <c r="Z611" s="300"/>
      <c r="AA611" s="300"/>
      <c r="AB611" s="305"/>
      <c r="AC611" s="305"/>
      <c r="AD611" s="306" t="s">
        <v>15</v>
      </c>
    </row>
    <row r="612" spans="1:30" x14ac:dyDescent="0.2">
      <c r="A612" s="38">
        <v>6</v>
      </c>
      <c r="B612" s="300"/>
      <c r="C612" s="300"/>
      <c r="D612" s="305"/>
      <c r="E612" s="305"/>
      <c r="F612" s="306"/>
      <c r="H612" s="38">
        <v>17</v>
      </c>
      <c r="I612" s="38"/>
      <c r="J612" s="38"/>
      <c r="K612" s="38"/>
      <c r="L612" s="300"/>
      <c r="M612" s="300"/>
      <c r="N612" s="305"/>
      <c r="O612" s="305"/>
      <c r="P612" s="306"/>
      <c r="R612" s="38">
        <v>28</v>
      </c>
      <c r="S612" s="300"/>
      <c r="T612" s="300"/>
      <c r="U612" s="305"/>
      <c r="V612" s="305"/>
      <c r="W612" s="306"/>
      <c r="Y612" s="38">
        <v>39</v>
      </c>
      <c r="Z612" s="300"/>
      <c r="AA612" s="300"/>
      <c r="AB612" s="305"/>
      <c r="AC612" s="305"/>
      <c r="AD612" s="306"/>
    </row>
    <row r="613" spans="1:30" x14ac:dyDescent="0.2">
      <c r="A613" s="38">
        <v>7</v>
      </c>
      <c r="B613" s="300"/>
      <c r="C613" s="300"/>
      <c r="D613" s="305"/>
      <c r="E613" s="305"/>
      <c r="F613" s="306"/>
      <c r="H613" s="38">
        <v>18</v>
      </c>
      <c r="I613" s="38"/>
      <c r="J613" s="38"/>
      <c r="K613" s="38"/>
      <c r="L613" s="300"/>
      <c r="M613" s="300"/>
      <c r="N613" s="305"/>
      <c r="O613" s="305"/>
      <c r="P613" s="306"/>
      <c r="R613" s="38">
        <v>29</v>
      </c>
      <c r="S613" s="300"/>
      <c r="T613" s="300"/>
      <c r="U613" s="305"/>
      <c r="V613" s="305"/>
      <c r="W613" s="306"/>
      <c r="Y613" s="38">
        <v>40</v>
      </c>
      <c r="Z613" s="300"/>
      <c r="AA613" s="300"/>
      <c r="AB613" s="305"/>
      <c r="AC613" s="305"/>
      <c r="AD613" s="306"/>
    </row>
    <row r="614" spans="1:30" x14ac:dyDescent="0.2">
      <c r="A614" s="38">
        <v>8</v>
      </c>
      <c r="B614" s="300"/>
      <c r="C614" s="300"/>
      <c r="D614" s="305"/>
      <c r="E614" s="305"/>
      <c r="F614" s="306"/>
      <c r="H614" s="38">
        <v>19</v>
      </c>
      <c r="I614" s="38"/>
      <c r="J614" s="38"/>
      <c r="K614" s="38"/>
      <c r="L614" s="300"/>
      <c r="M614" s="300"/>
      <c r="N614" s="305"/>
      <c r="O614" s="305"/>
      <c r="P614" s="306" t="s">
        <v>15</v>
      </c>
      <c r="R614" s="38">
        <v>30</v>
      </c>
      <c r="S614" s="300"/>
      <c r="T614" s="300"/>
      <c r="U614" s="305"/>
      <c r="V614" s="305"/>
      <c r="W614" s="306" t="s">
        <v>15</v>
      </c>
      <c r="Y614" s="38">
        <v>41</v>
      </c>
      <c r="Z614" s="300"/>
      <c r="AA614" s="300"/>
      <c r="AB614" s="305"/>
      <c r="AC614" s="305"/>
      <c r="AD614" s="306" t="s">
        <v>15</v>
      </c>
    </row>
    <row r="615" spans="1:30" x14ac:dyDescent="0.2">
      <c r="A615" s="38">
        <v>9</v>
      </c>
      <c r="B615" s="300"/>
      <c r="C615" s="300"/>
      <c r="D615" s="305"/>
      <c r="E615" s="305"/>
      <c r="F615" s="306"/>
      <c r="H615" s="38">
        <v>20</v>
      </c>
      <c r="I615" s="38"/>
      <c r="J615" s="38"/>
      <c r="K615" s="38"/>
      <c r="L615" s="300"/>
      <c r="M615" s="300"/>
      <c r="N615" s="305"/>
      <c r="O615" s="305"/>
      <c r="P615" s="306"/>
      <c r="R615" s="38">
        <v>31</v>
      </c>
      <c r="S615" s="300"/>
      <c r="T615" s="300"/>
      <c r="U615" s="305"/>
      <c r="V615" s="305"/>
      <c r="W615" s="306"/>
      <c r="Y615" s="38">
        <v>42</v>
      </c>
      <c r="Z615" s="300"/>
      <c r="AA615" s="300"/>
      <c r="AB615" s="305"/>
      <c r="AC615" s="305"/>
      <c r="AD615" s="306"/>
    </row>
    <row r="616" spans="1:30" x14ac:dyDescent="0.2">
      <c r="A616" s="38">
        <v>10</v>
      </c>
      <c r="B616" s="300"/>
      <c r="C616" s="300"/>
      <c r="D616" s="305"/>
      <c r="E616" s="305"/>
      <c r="F616" s="306"/>
      <c r="H616" s="38">
        <v>21</v>
      </c>
      <c r="I616" s="38"/>
      <c r="J616" s="38"/>
      <c r="K616" s="38"/>
      <c r="L616" s="300"/>
      <c r="M616" s="300"/>
      <c r="N616" s="305"/>
      <c r="O616" s="305"/>
      <c r="P616" s="306"/>
      <c r="R616" s="38">
        <v>32</v>
      </c>
      <c r="S616" s="300"/>
      <c r="T616" s="300"/>
      <c r="U616" s="305"/>
      <c r="V616" s="305"/>
      <c r="W616" s="306"/>
      <c r="Y616" s="38">
        <v>43</v>
      </c>
      <c r="Z616" s="300"/>
      <c r="AA616" s="300"/>
      <c r="AB616" s="305"/>
      <c r="AC616" s="305"/>
      <c r="AD616" s="306"/>
    </row>
    <row r="617" spans="1:30" ht="13.5" thickBot="1" x14ac:dyDescent="0.25">
      <c r="A617" s="39">
        <v>11</v>
      </c>
      <c r="B617" s="307"/>
      <c r="C617" s="307"/>
      <c r="D617" s="305"/>
      <c r="E617" s="305"/>
      <c r="F617" s="308"/>
      <c r="H617" s="38">
        <v>22</v>
      </c>
      <c r="I617" s="38"/>
      <c r="J617" s="38"/>
      <c r="K617" s="38"/>
      <c r="L617" s="300"/>
      <c r="M617" s="300"/>
      <c r="N617" s="307"/>
      <c r="O617" s="305"/>
      <c r="P617" s="306"/>
      <c r="R617" s="38">
        <v>33</v>
      </c>
      <c r="S617" s="307"/>
      <c r="T617" s="307"/>
      <c r="U617" s="307"/>
      <c r="V617" s="305"/>
      <c r="W617" s="308"/>
      <c r="Y617" s="40"/>
      <c r="Z617" s="42" t="s">
        <v>5</v>
      </c>
      <c r="AA617" s="43"/>
      <c r="AB617" s="43"/>
      <c r="AC617" s="43"/>
      <c r="AD617" s="44">
        <f>SUM(F607:F617)+SUM(P607:P617)+SUM(AD607:AD616)+SUM(W607:W617)</f>
        <v>0</v>
      </c>
    </row>
    <row r="618" spans="1:30" x14ac:dyDescent="0.2">
      <c r="L618" s="3"/>
    </row>
    <row r="619" spans="1:30" x14ac:dyDescent="0.2">
      <c r="L619" s="3"/>
    </row>
    <row r="620" spans="1:30" x14ac:dyDescent="0.2">
      <c r="L620" s="3"/>
    </row>
    <row r="621" spans="1:30" x14ac:dyDescent="0.2">
      <c r="L621" s="3"/>
    </row>
    <row r="622" spans="1:30" x14ac:dyDescent="0.2">
      <c r="L622" s="3"/>
    </row>
    <row r="623" spans="1:30" x14ac:dyDescent="0.2">
      <c r="L623" s="3"/>
    </row>
    <row r="624" spans="1:30" ht="13.5" thickBot="1" x14ac:dyDescent="0.25">
      <c r="L624" s="3"/>
    </row>
    <row r="625" spans="1:30" x14ac:dyDescent="0.2">
      <c r="A625" s="33">
        <v>29</v>
      </c>
      <c r="B625" s="34"/>
      <c r="C625" s="471" t="s">
        <v>44</v>
      </c>
      <c r="D625" s="471" t="s">
        <v>182</v>
      </c>
      <c r="E625" s="471" t="s">
        <v>41</v>
      </c>
      <c r="F625" s="471" t="s">
        <v>21</v>
      </c>
      <c r="H625" s="33"/>
      <c r="I625" s="34"/>
      <c r="J625" s="34"/>
      <c r="K625" s="34"/>
      <c r="L625" s="34"/>
      <c r="M625" s="471" t="s">
        <v>44</v>
      </c>
      <c r="N625" s="471" t="s">
        <v>182</v>
      </c>
      <c r="O625" s="471" t="s">
        <v>41</v>
      </c>
      <c r="P625" s="471" t="s">
        <v>21</v>
      </c>
      <c r="R625" s="33">
        <v>29</v>
      </c>
      <c r="S625" s="34"/>
      <c r="T625" s="471" t="s">
        <v>44</v>
      </c>
      <c r="U625" s="471" t="s">
        <v>182</v>
      </c>
      <c r="V625" s="471" t="s">
        <v>41</v>
      </c>
      <c r="W625" s="471" t="s">
        <v>21</v>
      </c>
      <c r="Y625" s="33"/>
      <c r="Z625" s="34"/>
      <c r="AA625" s="471" t="s">
        <v>44</v>
      </c>
      <c r="AB625" s="471" t="s">
        <v>182</v>
      </c>
      <c r="AC625" s="471" t="s">
        <v>41</v>
      </c>
      <c r="AD625" s="471" t="s">
        <v>21</v>
      </c>
    </row>
    <row r="626" spans="1:30" ht="25.5" x14ac:dyDescent="0.2">
      <c r="A626" s="35" t="s">
        <v>9</v>
      </c>
      <c r="B626" s="64" t="str">
        <f>+" אסמכתא " &amp; B31 &amp;"         חזרה לטבלה "</f>
        <v xml:space="preserve"> אסמכתא          חזרה לטבלה </v>
      </c>
      <c r="C626" s="472"/>
      <c r="D626" s="473" t="s">
        <v>93</v>
      </c>
      <c r="E626" s="472"/>
      <c r="F626" s="473"/>
      <c r="H626" s="35" t="s">
        <v>27</v>
      </c>
      <c r="I626" s="37"/>
      <c r="J626" s="37"/>
      <c r="K626" s="37"/>
      <c r="L626" s="64" t="str">
        <f>+" אסמכתא " &amp; B31 &amp;"         חזרה לטבלה "</f>
        <v xml:space="preserve"> אסמכתא          חזרה לטבלה </v>
      </c>
      <c r="M626" s="472"/>
      <c r="N626" s="473" t="s">
        <v>93</v>
      </c>
      <c r="O626" s="472"/>
      <c r="P626" s="473"/>
      <c r="R626" s="35" t="s">
        <v>9</v>
      </c>
      <c r="S626" s="64" t="str">
        <f>+" אסמכתא " &amp; B31 &amp;"         חזרה לטבלה "</f>
        <v xml:space="preserve"> אסמכתא          חזרה לטבלה </v>
      </c>
      <c r="T626" s="472"/>
      <c r="U626" s="473" t="s">
        <v>93</v>
      </c>
      <c r="V626" s="472"/>
      <c r="W626" s="473"/>
      <c r="Y626" s="35" t="s">
        <v>27</v>
      </c>
      <c r="Z626" s="64" t="str">
        <f>+" אסמכתא " &amp; B31 &amp;"         חזרה לטבלה "</f>
        <v xml:space="preserve"> אסמכתא          חזרה לטבלה </v>
      </c>
      <c r="AA626" s="472"/>
      <c r="AB626" s="473" t="s">
        <v>93</v>
      </c>
      <c r="AC626" s="472"/>
      <c r="AD626" s="473"/>
    </row>
    <row r="627" spans="1:30" x14ac:dyDescent="0.2">
      <c r="A627" s="38">
        <v>1</v>
      </c>
      <c r="B627" s="300"/>
      <c r="C627" s="300"/>
      <c r="D627" s="305"/>
      <c r="E627" s="305"/>
      <c r="F627" s="306"/>
      <c r="H627" s="38">
        <v>12</v>
      </c>
      <c r="I627" s="38"/>
      <c r="J627" s="38"/>
      <c r="K627" s="38"/>
      <c r="L627" s="300"/>
      <c r="M627" s="300"/>
      <c r="N627" s="305"/>
      <c r="O627" s="305"/>
      <c r="P627" s="306" t="s">
        <v>15</v>
      </c>
      <c r="R627" s="38">
        <v>23</v>
      </c>
      <c r="S627" s="300"/>
      <c r="T627" s="300"/>
      <c r="U627" s="305"/>
      <c r="V627" s="305"/>
      <c r="W627" s="306"/>
      <c r="Y627" s="38">
        <v>34</v>
      </c>
      <c r="Z627" s="300"/>
      <c r="AA627" s="300"/>
      <c r="AB627" s="305"/>
      <c r="AC627" s="305"/>
      <c r="AD627" s="306" t="s">
        <v>15</v>
      </c>
    </row>
    <row r="628" spans="1:30" x14ac:dyDescent="0.2">
      <c r="A628" s="38">
        <v>2</v>
      </c>
      <c r="B628" s="300"/>
      <c r="C628" s="300"/>
      <c r="D628" s="305"/>
      <c r="E628" s="305"/>
      <c r="F628" s="306"/>
      <c r="H628" s="38">
        <v>13</v>
      </c>
      <c r="I628" s="38"/>
      <c r="J628" s="38"/>
      <c r="K628" s="38"/>
      <c r="L628" s="300"/>
      <c r="M628" s="300"/>
      <c r="N628" s="305"/>
      <c r="O628" s="305"/>
      <c r="P628" s="306"/>
      <c r="R628" s="38">
        <v>24</v>
      </c>
      <c r="S628" s="300"/>
      <c r="T628" s="300"/>
      <c r="U628" s="305"/>
      <c r="V628" s="305"/>
      <c r="W628" s="306"/>
      <c r="Y628" s="38">
        <v>35</v>
      </c>
      <c r="Z628" s="300"/>
      <c r="AA628" s="300"/>
      <c r="AB628" s="305"/>
      <c r="AC628" s="305"/>
      <c r="AD628" s="306"/>
    </row>
    <row r="629" spans="1:30" x14ac:dyDescent="0.2">
      <c r="A629" s="38">
        <v>3</v>
      </c>
      <c r="B629" s="300"/>
      <c r="C629" s="300"/>
      <c r="D629" s="305"/>
      <c r="E629" s="305"/>
      <c r="F629" s="306"/>
      <c r="H629" s="38">
        <v>14</v>
      </c>
      <c r="I629" s="38"/>
      <c r="J629" s="38"/>
      <c r="K629" s="38"/>
      <c r="L629" s="300"/>
      <c r="M629" s="300"/>
      <c r="N629" s="305"/>
      <c r="O629" s="305"/>
      <c r="P629" s="306"/>
      <c r="R629" s="38">
        <v>25</v>
      </c>
      <c r="S629" s="300"/>
      <c r="T629" s="300"/>
      <c r="U629" s="305"/>
      <c r="V629" s="305"/>
      <c r="W629" s="306" t="s">
        <v>15</v>
      </c>
      <c r="Y629" s="38">
        <v>36</v>
      </c>
      <c r="Z629" s="300"/>
      <c r="AA629" s="300"/>
      <c r="AB629" s="305"/>
      <c r="AC629" s="305"/>
      <c r="AD629" s="306"/>
    </row>
    <row r="630" spans="1:30" x14ac:dyDescent="0.2">
      <c r="A630" s="38">
        <v>4</v>
      </c>
      <c r="B630" s="300"/>
      <c r="C630" s="300"/>
      <c r="D630" s="305"/>
      <c r="E630" s="305"/>
      <c r="F630" s="306"/>
      <c r="H630" s="38">
        <v>15</v>
      </c>
      <c r="I630" s="38"/>
      <c r="J630" s="38"/>
      <c r="K630" s="38"/>
      <c r="L630" s="300"/>
      <c r="M630" s="300"/>
      <c r="N630" s="305"/>
      <c r="O630" s="305"/>
      <c r="P630" s="306"/>
      <c r="R630" s="38">
        <v>26</v>
      </c>
      <c r="S630" s="300"/>
      <c r="T630" s="300"/>
      <c r="U630" s="305"/>
      <c r="V630" s="305"/>
      <c r="W630" s="306"/>
      <c r="Y630" s="38">
        <v>37</v>
      </c>
      <c r="Z630" s="300"/>
      <c r="AA630" s="300"/>
      <c r="AB630" s="305"/>
      <c r="AC630" s="305"/>
      <c r="AD630" s="306"/>
    </row>
    <row r="631" spans="1:30" x14ac:dyDescent="0.2">
      <c r="A631" s="38">
        <v>5</v>
      </c>
      <c r="B631" s="300"/>
      <c r="C631" s="300"/>
      <c r="D631" s="305"/>
      <c r="E631" s="305"/>
      <c r="F631" s="306"/>
      <c r="H631" s="38">
        <v>16</v>
      </c>
      <c r="I631" s="38"/>
      <c r="J631" s="38"/>
      <c r="K631" s="38"/>
      <c r="L631" s="300"/>
      <c r="M631" s="300"/>
      <c r="N631" s="305"/>
      <c r="O631" s="305"/>
      <c r="P631" s="306" t="s">
        <v>15</v>
      </c>
      <c r="R631" s="38">
        <v>27</v>
      </c>
      <c r="S631" s="300"/>
      <c r="T631" s="300"/>
      <c r="U631" s="305"/>
      <c r="V631" s="305"/>
      <c r="W631" s="306" t="s">
        <v>15</v>
      </c>
      <c r="Y631" s="38">
        <v>38</v>
      </c>
      <c r="Z631" s="300"/>
      <c r="AA631" s="300"/>
      <c r="AB631" s="305"/>
      <c r="AC631" s="305"/>
      <c r="AD631" s="306" t="s">
        <v>15</v>
      </c>
    </row>
    <row r="632" spans="1:30" x14ac:dyDescent="0.2">
      <c r="A632" s="38">
        <v>6</v>
      </c>
      <c r="B632" s="300"/>
      <c r="C632" s="300"/>
      <c r="D632" s="305"/>
      <c r="E632" s="305"/>
      <c r="F632" s="306"/>
      <c r="H632" s="38">
        <v>17</v>
      </c>
      <c r="I632" s="38"/>
      <c r="J632" s="38"/>
      <c r="K632" s="38"/>
      <c r="L632" s="300"/>
      <c r="M632" s="300"/>
      <c r="N632" s="305"/>
      <c r="O632" s="305"/>
      <c r="P632" s="306"/>
      <c r="R632" s="38">
        <v>28</v>
      </c>
      <c r="S632" s="300"/>
      <c r="T632" s="300"/>
      <c r="U632" s="305"/>
      <c r="V632" s="305"/>
      <c r="W632" s="306"/>
      <c r="Y632" s="38">
        <v>39</v>
      </c>
      <c r="Z632" s="300"/>
      <c r="AA632" s="300"/>
      <c r="AB632" s="305"/>
      <c r="AC632" s="305"/>
      <c r="AD632" s="306"/>
    </row>
    <row r="633" spans="1:30" x14ac:dyDescent="0.2">
      <c r="A633" s="38">
        <v>7</v>
      </c>
      <c r="B633" s="300"/>
      <c r="C633" s="300"/>
      <c r="D633" s="305"/>
      <c r="E633" s="305"/>
      <c r="F633" s="306"/>
      <c r="H633" s="38">
        <v>18</v>
      </c>
      <c r="I633" s="38"/>
      <c r="J633" s="38"/>
      <c r="K633" s="38"/>
      <c r="L633" s="300"/>
      <c r="M633" s="300"/>
      <c r="N633" s="305"/>
      <c r="O633" s="305"/>
      <c r="P633" s="306"/>
      <c r="R633" s="38">
        <v>29</v>
      </c>
      <c r="S633" s="300"/>
      <c r="T633" s="300"/>
      <c r="U633" s="305"/>
      <c r="V633" s="305"/>
      <c r="W633" s="306"/>
      <c r="Y633" s="38">
        <v>40</v>
      </c>
      <c r="Z633" s="300"/>
      <c r="AA633" s="300"/>
      <c r="AB633" s="305"/>
      <c r="AC633" s="305"/>
      <c r="AD633" s="306"/>
    </row>
    <row r="634" spans="1:30" x14ac:dyDescent="0.2">
      <c r="A634" s="38">
        <v>8</v>
      </c>
      <c r="B634" s="300"/>
      <c r="C634" s="300"/>
      <c r="D634" s="305"/>
      <c r="E634" s="305"/>
      <c r="F634" s="306"/>
      <c r="H634" s="38">
        <v>19</v>
      </c>
      <c r="I634" s="38"/>
      <c r="J634" s="38"/>
      <c r="K634" s="38"/>
      <c r="L634" s="300"/>
      <c r="M634" s="300"/>
      <c r="N634" s="305"/>
      <c r="O634" s="305"/>
      <c r="P634" s="306" t="s">
        <v>15</v>
      </c>
      <c r="R634" s="38">
        <v>30</v>
      </c>
      <c r="S634" s="300"/>
      <c r="T634" s="300"/>
      <c r="U634" s="305"/>
      <c r="V634" s="305"/>
      <c r="W634" s="306" t="s">
        <v>15</v>
      </c>
      <c r="Y634" s="38">
        <v>41</v>
      </c>
      <c r="Z634" s="300"/>
      <c r="AA634" s="300"/>
      <c r="AB634" s="305"/>
      <c r="AC634" s="305"/>
      <c r="AD634" s="306" t="s">
        <v>15</v>
      </c>
    </row>
    <row r="635" spans="1:30" x14ac:dyDescent="0.2">
      <c r="A635" s="38">
        <v>9</v>
      </c>
      <c r="B635" s="300"/>
      <c r="C635" s="300"/>
      <c r="D635" s="305"/>
      <c r="E635" s="305"/>
      <c r="F635" s="306"/>
      <c r="H635" s="38">
        <v>20</v>
      </c>
      <c r="I635" s="38"/>
      <c r="J635" s="38"/>
      <c r="K635" s="38"/>
      <c r="L635" s="300"/>
      <c r="M635" s="300"/>
      <c r="N635" s="305"/>
      <c r="O635" s="305"/>
      <c r="P635" s="306"/>
      <c r="R635" s="38">
        <v>31</v>
      </c>
      <c r="S635" s="300"/>
      <c r="T635" s="300"/>
      <c r="U635" s="305"/>
      <c r="V635" s="305"/>
      <c r="W635" s="306"/>
      <c r="Y635" s="38">
        <v>42</v>
      </c>
      <c r="Z635" s="300"/>
      <c r="AA635" s="300"/>
      <c r="AB635" s="305"/>
      <c r="AC635" s="305"/>
      <c r="AD635" s="306"/>
    </row>
    <row r="636" spans="1:30" x14ac:dyDescent="0.2">
      <c r="A636" s="38">
        <v>10</v>
      </c>
      <c r="B636" s="300"/>
      <c r="C636" s="300"/>
      <c r="D636" s="305"/>
      <c r="E636" s="305"/>
      <c r="F636" s="306"/>
      <c r="H636" s="38">
        <v>21</v>
      </c>
      <c r="I636" s="38"/>
      <c r="J636" s="38"/>
      <c r="K636" s="38"/>
      <c r="L636" s="300"/>
      <c r="M636" s="300"/>
      <c r="N636" s="305"/>
      <c r="O636" s="305"/>
      <c r="P636" s="306"/>
      <c r="R636" s="38">
        <v>32</v>
      </c>
      <c r="S636" s="300"/>
      <c r="T636" s="300"/>
      <c r="U636" s="305"/>
      <c r="V636" s="305"/>
      <c r="W636" s="306"/>
      <c r="Y636" s="38">
        <v>43</v>
      </c>
      <c r="Z636" s="300"/>
      <c r="AA636" s="300"/>
      <c r="AB636" s="305"/>
      <c r="AC636" s="305"/>
      <c r="AD636" s="306"/>
    </row>
    <row r="637" spans="1:30" ht="13.5" thickBot="1" x14ac:dyDescent="0.25">
      <c r="A637" s="39">
        <v>11</v>
      </c>
      <c r="B637" s="307"/>
      <c r="C637" s="307"/>
      <c r="D637" s="305"/>
      <c r="E637" s="305"/>
      <c r="F637" s="308"/>
      <c r="H637" s="38">
        <v>22</v>
      </c>
      <c r="I637" s="38"/>
      <c r="J637" s="38"/>
      <c r="K637" s="38"/>
      <c r="L637" s="300"/>
      <c r="M637" s="300"/>
      <c r="N637" s="307"/>
      <c r="O637" s="305"/>
      <c r="P637" s="306"/>
      <c r="R637" s="38">
        <v>33</v>
      </c>
      <c r="S637" s="307"/>
      <c r="T637" s="307"/>
      <c r="U637" s="307"/>
      <c r="V637" s="305"/>
      <c r="W637" s="308"/>
      <c r="Y637" s="40"/>
      <c r="Z637" s="42" t="s">
        <v>5</v>
      </c>
      <c r="AA637" s="43"/>
      <c r="AB637" s="43"/>
      <c r="AC637" s="43"/>
      <c r="AD637" s="44">
        <f>SUM(F627:F637)+SUM(P627:P637)+SUM(AD627:AD636)+SUM(W627:W637)</f>
        <v>0</v>
      </c>
    </row>
    <row r="638" spans="1:30" x14ac:dyDescent="0.2">
      <c r="L638" s="3"/>
    </row>
    <row r="639" spans="1:30" x14ac:dyDescent="0.2">
      <c r="L639" s="3"/>
    </row>
    <row r="640" spans="1:30" x14ac:dyDescent="0.2">
      <c r="L640" s="3"/>
    </row>
    <row r="641" spans="1:30" x14ac:dyDescent="0.2">
      <c r="L641" s="3"/>
    </row>
    <row r="642" spans="1:30" x14ac:dyDescent="0.2">
      <c r="L642" s="3"/>
    </row>
    <row r="643" spans="1:30" x14ac:dyDescent="0.2">
      <c r="L643" s="3"/>
    </row>
    <row r="644" spans="1:30" ht="13.5" thickBot="1" x14ac:dyDescent="0.25">
      <c r="L644" s="3"/>
    </row>
    <row r="645" spans="1:30" x14ac:dyDescent="0.2">
      <c r="A645" s="33">
        <v>30</v>
      </c>
      <c r="B645" s="34"/>
      <c r="C645" s="471" t="s">
        <v>44</v>
      </c>
      <c r="D645" s="471" t="s">
        <v>182</v>
      </c>
      <c r="E645" s="471" t="s">
        <v>41</v>
      </c>
      <c r="F645" s="471" t="s">
        <v>21</v>
      </c>
      <c r="H645" s="33"/>
      <c r="I645" s="34"/>
      <c r="J645" s="34"/>
      <c r="K645" s="34"/>
      <c r="L645" s="34"/>
      <c r="M645" s="471" t="s">
        <v>44</v>
      </c>
      <c r="N645" s="471" t="s">
        <v>182</v>
      </c>
      <c r="O645" s="471" t="s">
        <v>41</v>
      </c>
      <c r="P645" s="471" t="s">
        <v>21</v>
      </c>
      <c r="R645" s="33">
        <v>30</v>
      </c>
      <c r="S645" s="34"/>
      <c r="T645" s="471" t="s">
        <v>44</v>
      </c>
      <c r="U645" s="471" t="s">
        <v>182</v>
      </c>
      <c r="V645" s="471" t="s">
        <v>41</v>
      </c>
      <c r="W645" s="471" t="s">
        <v>21</v>
      </c>
      <c r="Y645" s="33"/>
      <c r="Z645" s="34"/>
      <c r="AA645" s="471" t="s">
        <v>44</v>
      </c>
      <c r="AB645" s="471" t="s">
        <v>182</v>
      </c>
      <c r="AC645" s="471" t="s">
        <v>41</v>
      </c>
      <c r="AD645" s="471" t="s">
        <v>21</v>
      </c>
    </row>
    <row r="646" spans="1:30" ht="25.5" x14ac:dyDescent="0.2">
      <c r="A646" s="35" t="s">
        <v>9</v>
      </c>
      <c r="B646" s="64" t="str">
        <f>+" אסמכתא " &amp; B32 &amp;"         חזרה לטבלה "</f>
        <v xml:space="preserve"> אסמכתא          חזרה לטבלה </v>
      </c>
      <c r="C646" s="472"/>
      <c r="D646" s="473" t="s">
        <v>93</v>
      </c>
      <c r="E646" s="472"/>
      <c r="F646" s="473"/>
      <c r="H646" s="35" t="s">
        <v>27</v>
      </c>
      <c r="I646" s="37"/>
      <c r="J646" s="37"/>
      <c r="K646" s="37"/>
      <c r="L646" s="64" t="str">
        <f>+" אסמכתא " &amp; B32 &amp;"         חזרה לטבלה "</f>
        <v xml:space="preserve"> אסמכתא          חזרה לטבלה </v>
      </c>
      <c r="M646" s="472"/>
      <c r="N646" s="473" t="s">
        <v>93</v>
      </c>
      <c r="O646" s="472"/>
      <c r="P646" s="473"/>
      <c r="R646" s="35" t="s">
        <v>9</v>
      </c>
      <c r="S646" s="64" t="str">
        <f>+" אסמכתא " &amp; BU32 &amp;"         חזרה לטבלה "</f>
        <v xml:space="preserve"> אסמכתא          חזרה לטבלה </v>
      </c>
      <c r="T646" s="472"/>
      <c r="U646" s="473" t="s">
        <v>93</v>
      </c>
      <c r="V646" s="472"/>
      <c r="W646" s="473"/>
      <c r="Y646" s="35" t="s">
        <v>27</v>
      </c>
      <c r="Z646" s="64" t="str">
        <f>+" אסמכתא " &amp; B32 &amp;"         חזרה לטבלה "</f>
        <v xml:space="preserve"> אסמכתא          חזרה לטבלה </v>
      </c>
      <c r="AA646" s="472"/>
      <c r="AB646" s="473" t="s">
        <v>93</v>
      </c>
      <c r="AC646" s="472"/>
      <c r="AD646" s="473"/>
    </row>
    <row r="647" spans="1:30" x14ac:dyDescent="0.2">
      <c r="A647" s="38">
        <v>1</v>
      </c>
      <c r="B647" s="300"/>
      <c r="C647" s="300"/>
      <c r="D647" s="305"/>
      <c r="E647" s="305"/>
      <c r="F647" s="306"/>
      <c r="H647" s="38">
        <v>12</v>
      </c>
      <c r="I647" s="38"/>
      <c r="J647" s="38"/>
      <c r="K647" s="38"/>
      <c r="L647" s="300"/>
      <c r="M647" s="300"/>
      <c r="N647" s="305"/>
      <c r="O647" s="305"/>
      <c r="P647" s="306" t="s">
        <v>15</v>
      </c>
      <c r="R647" s="38">
        <v>23</v>
      </c>
      <c r="S647" s="300"/>
      <c r="T647" s="300"/>
      <c r="U647" s="305"/>
      <c r="V647" s="305"/>
      <c r="W647" s="306"/>
      <c r="Y647" s="38">
        <v>34</v>
      </c>
      <c r="Z647" s="300"/>
      <c r="AA647" s="300"/>
      <c r="AB647" s="305"/>
      <c r="AC647" s="305"/>
      <c r="AD647" s="306" t="s">
        <v>15</v>
      </c>
    </row>
    <row r="648" spans="1:30" x14ac:dyDescent="0.2">
      <c r="A648" s="38">
        <v>2</v>
      </c>
      <c r="B648" s="300"/>
      <c r="C648" s="300"/>
      <c r="D648" s="305"/>
      <c r="E648" s="305"/>
      <c r="F648" s="306"/>
      <c r="H648" s="38">
        <v>13</v>
      </c>
      <c r="I648" s="38"/>
      <c r="J648" s="38"/>
      <c r="K648" s="38"/>
      <c r="L648" s="300"/>
      <c r="M648" s="300"/>
      <c r="N648" s="305"/>
      <c r="O648" s="305"/>
      <c r="P648" s="306"/>
      <c r="R648" s="38">
        <v>24</v>
      </c>
      <c r="S648" s="300"/>
      <c r="T648" s="300"/>
      <c r="U648" s="305"/>
      <c r="V648" s="305"/>
      <c r="W648" s="306"/>
      <c r="Y648" s="38">
        <v>35</v>
      </c>
      <c r="Z648" s="300"/>
      <c r="AA648" s="300"/>
      <c r="AB648" s="305"/>
      <c r="AC648" s="305"/>
      <c r="AD648" s="306"/>
    </row>
    <row r="649" spans="1:30" x14ac:dyDescent="0.2">
      <c r="A649" s="38">
        <v>3</v>
      </c>
      <c r="B649" s="300"/>
      <c r="C649" s="300"/>
      <c r="D649" s="305"/>
      <c r="E649" s="305"/>
      <c r="F649" s="306"/>
      <c r="H649" s="38">
        <v>14</v>
      </c>
      <c r="I649" s="38"/>
      <c r="J649" s="38"/>
      <c r="K649" s="38"/>
      <c r="L649" s="300"/>
      <c r="M649" s="300"/>
      <c r="N649" s="305"/>
      <c r="O649" s="305"/>
      <c r="P649" s="306"/>
      <c r="R649" s="38">
        <v>25</v>
      </c>
      <c r="S649" s="300"/>
      <c r="T649" s="300"/>
      <c r="U649" s="305"/>
      <c r="V649" s="305"/>
      <c r="W649" s="306" t="s">
        <v>15</v>
      </c>
      <c r="Y649" s="38">
        <v>36</v>
      </c>
      <c r="Z649" s="300"/>
      <c r="AA649" s="300"/>
      <c r="AB649" s="305"/>
      <c r="AC649" s="305"/>
      <c r="AD649" s="306"/>
    </row>
    <row r="650" spans="1:30" x14ac:dyDescent="0.2">
      <c r="A650" s="38">
        <v>4</v>
      </c>
      <c r="B650" s="300"/>
      <c r="C650" s="300"/>
      <c r="D650" s="305"/>
      <c r="E650" s="305"/>
      <c r="F650" s="306"/>
      <c r="H650" s="38">
        <v>15</v>
      </c>
      <c r="I650" s="38"/>
      <c r="J650" s="38"/>
      <c r="K650" s="38"/>
      <c r="L650" s="300"/>
      <c r="M650" s="300"/>
      <c r="N650" s="305"/>
      <c r="O650" s="305"/>
      <c r="P650" s="306"/>
      <c r="R650" s="38">
        <v>26</v>
      </c>
      <c r="S650" s="300"/>
      <c r="T650" s="300"/>
      <c r="U650" s="305"/>
      <c r="V650" s="305"/>
      <c r="W650" s="306"/>
      <c r="Y650" s="38">
        <v>37</v>
      </c>
      <c r="Z650" s="300"/>
      <c r="AA650" s="300"/>
      <c r="AB650" s="305"/>
      <c r="AC650" s="305"/>
      <c r="AD650" s="306"/>
    </row>
    <row r="651" spans="1:30" x14ac:dyDescent="0.2">
      <c r="A651" s="38">
        <v>5</v>
      </c>
      <c r="B651" s="300"/>
      <c r="C651" s="300"/>
      <c r="D651" s="305"/>
      <c r="E651" s="305"/>
      <c r="F651" s="306"/>
      <c r="H651" s="38">
        <v>16</v>
      </c>
      <c r="I651" s="38"/>
      <c r="J651" s="38"/>
      <c r="K651" s="38"/>
      <c r="L651" s="300"/>
      <c r="M651" s="300"/>
      <c r="N651" s="305"/>
      <c r="O651" s="305"/>
      <c r="P651" s="306" t="s">
        <v>15</v>
      </c>
      <c r="R651" s="38">
        <v>27</v>
      </c>
      <c r="S651" s="300"/>
      <c r="T651" s="300"/>
      <c r="U651" s="305"/>
      <c r="V651" s="305"/>
      <c r="W651" s="306" t="s">
        <v>15</v>
      </c>
      <c r="Y651" s="38">
        <v>38</v>
      </c>
      <c r="Z651" s="300"/>
      <c r="AA651" s="300"/>
      <c r="AB651" s="305"/>
      <c r="AC651" s="305"/>
      <c r="AD651" s="306" t="s">
        <v>15</v>
      </c>
    </row>
    <row r="652" spans="1:30" x14ac:dyDescent="0.2">
      <c r="A652" s="38">
        <v>6</v>
      </c>
      <c r="B652" s="300"/>
      <c r="C652" s="300"/>
      <c r="D652" s="305"/>
      <c r="E652" s="305"/>
      <c r="F652" s="306"/>
      <c r="H652" s="38">
        <v>17</v>
      </c>
      <c r="I652" s="38"/>
      <c r="J652" s="38"/>
      <c r="K652" s="38"/>
      <c r="L652" s="300"/>
      <c r="M652" s="300"/>
      <c r="N652" s="305"/>
      <c r="O652" s="305"/>
      <c r="P652" s="306"/>
      <c r="R652" s="38">
        <v>28</v>
      </c>
      <c r="S652" s="300"/>
      <c r="T652" s="300"/>
      <c r="U652" s="305"/>
      <c r="V652" s="305"/>
      <c r="W652" s="306"/>
      <c r="Y652" s="38">
        <v>39</v>
      </c>
      <c r="Z652" s="300"/>
      <c r="AA652" s="300"/>
      <c r="AB652" s="305"/>
      <c r="AC652" s="305"/>
      <c r="AD652" s="306"/>
    </row>
    <row r="653" spans="1:30" x14ac:dyDescent="0.2">
      <c r="A653" s="38">
        <v>7</v>
      </c>
      <c r="B653" s="300"/>
      <c r="C653" s="300"/>
      <c r="D653" s="305"/>
      <c r="E653" s="305"/>
      <c r="F653" s="306"/>
      <c r="H653" s="38">
        <v>18</v>
      </c>
      <c r="I653" s="38"/>
      <c r="J653" s="38"/>
      <c r="K653" s="38"/>
      <c r="L653" s="300"/>
      <c r="M653" s="300"/>
      <c r="N653" s="305"/>
      <c r="O653" s="305"/>
      <c r="P653" s="306"/>
      <c r="R653" s="38">
        <v>29</v>
      </c>
      <c r="S653" s="300"/>
      <c r="T653" s="300"/>
      <c r="U653" s="305"/>
      <c r="V653" s="305"/>
      <c r="W653" s="306"/>
      <c r="Y653" s="38">
        <v>40</v>
      </c>
      <c r="Z653" s="300"/>
      <c r="AA653" s="300"/>
      <c r="AB653" s="305"/>
      <c r="AC653" s="305"/>
      <c r="AD653" s="306"/>
    </row>
    <row r="654" spans="1:30" x14ac:dyDescent="0.2">
      <c r="A654" s="38">
        <v>8</v>
      </c>
      <c r="B654" s="300"/>
      <c r="C654" s="300"/>
      <c r="D654" s="305"/>
      <c r="E654" s="305"/>
      <c r="F654" s="306"/>
      <c r="H654" s="38">
        <v>19</v>
      </c>
      <c r="I654" s="38"/>
      <c r="J654" s="38"/>
      <c r="K654" s="38"/>
      <c r="L654" s="300"/>
      <c r="M654" s="300"/>
      <c r="N654" s="305"/>
      <c r="O654" s="305"/>
      <c r="P654" s="306" t="s">
        <v>15</v>
      </c>
      <c r="R654" s="38">
        <v>30</v>
      </c>
      <c r="S654" s="300"/>
      <c r="T654" s="300"/>
      <c r="U654" s="305"/>
      <c r="V654" s="305"/>
      <c r="W654" s="306" t="s">
        <v>15</v>
      </c>
      <c r="Y654" s="38">
        <v>41</v>
      </c>
      <c r="Z654" s="300"/>
      <c r="AA654" s="300"/>
      <c r="AB654" s="305"/>
      <c r="AC654" s="305"/>
      <c r="AD654" s="306" t="s">
        <v>15</v>
      </c>
    </row>
    <row r="655" spans="1:30" x14ac:dyDescent="0.2">
      <c r="A655" s="38">
        <v>9</v>
      </c>
      <c r="B655" s="300"/>
      <c r="C655" s="300"/>
      <c r="D655" s="305"/>
      <c r="E655" s="305"/>
      <c r="F655" s="306"/>
      <c r="H655" s="38">
        <v>20</v>
      </c>
      <c r="I655" s="38"/>
      <c r="J655" s="38"/>
      <c r="K655" s="38"/>
      <c r="L655" s="300"/>
      <c r="M655" s="300"/>
      <c r="N655" s="305"/>
      <c r="O655" s="305"/>
      <c r="P655" s="306"/>
      <c r="R655" s="38">
        <v>31</v>
      </c>
      <c r="S655" s="300"/>
      <c r="T655" s="300"/>
      <c r="U655" s="305"/>
      <c r="V655" s="305"/>
      <c r="W655" s="306"/>
      <c r="Y655" s="38">
        <v>42</v>
      </c>
      <c r="Z655" s="300"/>
      <c r="AA655" s="300"/>
      <c r="AB655" s="305"/>
      <c r="AC655" s="305"/>
      <c r="AD655" s="306"/>
    </row>
    <row r="656" spans="1:30" x14ac:dyDescent="0.2">
      <c r="A656" s="38">
        <v>10</v>
      </c>
      <c r="B656" s="300"/>
      <c r="C656" s="300"/>
      <c r="D656" s="305"/>
      <c r="E656" s="305"/>
      <c r="F656" s="306"/>
      <c r="H656" s="38">
        <v>21</v>
      </c>
      <c r="I656" s="38"/>
      <c r="J656" s="38"/>
      <c r="K656" s="38"/>
      <c r="L656" s="300"/>
      <c r="M656" s="300"/>
      <c r="N656" s="305"/>
      <c r="O656" s="305"/>
      <c r="P656" s="306"/>
      <c r="R656" s="38">
        <v>32</v>
      </c>
      <c r="S656" s="300"/>
      <c r="T656" s="300"/>
      <c r="U656" s="305"/>
      <c r="V656" s="305"/>
      <c r="W656" s="306"/>
      <c r="Y656" s="38">
        <v>43</v>
      </c>
      <c r="Z656" s="300"/>
      <c r="AA656" s="300"/>
      <c r="AB656" s="305"/>
      <c r="AC656" s="305"/>
      <c r="AD656" s="306"/>
    </row>
    <row r="657" spans="1:30" ht="13.5" thickBot="1" x14ac:dyDescent="0.25">
      <c r="A657" s="39">
        <v>11</v>
      </c>
      <c r="B657" s="307"/>
      <c r="C657" s="307"/>
      <c r="D657" s="305"/>
      <c r="E657" s="305"/>
      <c r="F657" s="308"/>
      <c r="H657" s="38">
        <v>22</v>
      </c>
      <c r="I657" s="38"/>
      <c r="J657" s="38"/>
      <c r="K657" s="38"/>
      <c r="L657" s="300"/>
      <c r="M657" s="300"/>
      <c r="N657" s="307"/>
      <c r="O657" s="305"/>
      <c r="P657" s="306"/>
      <c r="R657" s="38">
        <v>33</v>
      </c>
      <c r="S657" s="307"/>
      <c r="T657" s="307"/>
      <c r="U657" s="307"/>
      <c r="V657" s="305"/>
      <c r="W657" s="308"/>
      <c r="Y657" s="40"/>
      <c r="Z657" s="42" t="s">
        <v>5</v>
      </c>
      <c r="AA657" s="43"/>
      <c r="AB657" s="43"/>
      <c r="AC657" s="43"/>
      <c r="AD657" s="44">
        <f>SUM(F647:F657)+SUM(P647:P657)+SUM(AD647:AD656)+SUM(W647:W657)</f>
        <v>0</v>
      </c>
    </row>
    <row r="658" spans="1:30" x14ac:dyDescent="0.2">
      <c r="L658" s="3"/>
    </row>
    <row r="659" spans="1:30" x14ac:dyDescent="0.2">
      <c r="L659" s="3"/>
    </row>
    <row r="660" spans="1:30" x14ac:dyDescent="0.2">
      <c r="L660" s="3"/>
    </row>
    <row r="661" spans="1:30" x14ac:dyDescent="0.2">
      <c r="L661" s="3"/>
    </row>
    <row r="662" spans="1:30" x14ac:dyDescent="0.2">
      <c r="L662" s="3"/>
    </row>
    <row r="663" spans="1:30" x14ac:dyDescent="0.2">
      <c r="L663" s="3"/>
    </row>
    <row r="664" spans="1:30" ht="13.5" thickBot="1" x14ac:dyDescent="0.25">
      <c r="L664" s="3"/>
    </row>
    <row r="665" spans="1:30" x14ac:dyDescent="0.2">
      <c r="A665" s="33">
        <v>31</v>
      </c>
      <c r="B665" s="34"/>
      <c r="C665" s="471" t="s">
        <v>44</v>
      </c>
      <c r="D665" s="471" t="s">
        <v>182</v>
      </c>
      <c r="E665" s="471" t="s">
        <v>41</v>
      </c>
      <c r="F665" s="471" t="s">
        <v>21</v>
      </c>
      <c r="H665" s="33"/>
      <c r="I665" s="34"/>
      <c r="J665" s="34"/>
      <c r="K665" s="34"/>
      <c r="L665" s="34"/>
      <c r="M665" s="471" t="s">
        <v>44</v>
      </c>
      <c r="N665" s="471" t="s">
        <v>182</v>
      </c>
      <c r="O665" s="471" t="s">
        <v>41</v>
      </c>
      <c r="P665" s="471" t="s">
        <v>21</v>
      </c>
      <c r="R665" s="33">
        <v>31</v>
      </c>
      <c r="S665" s="34"/>
      <c r="T665" s="471" t="s">
        <v>44</v>
      </c>
      <c r="U665" s="471" t="s">
        <v>182</v>
      </c>
      <c r="V665" s="471" t="s">
        <v>41</v>
      </c>
      <c r="W665" s="471" t="s">
        <v>21</v>
      </c>
      <c r="Y665" s="33"/>
      <c r="Z665" s="34"/>
      <c r="AA665" s="471" t="s">
        <v>44</v>
      </c>
      <c r="AB665" s="471" t="s">
        <v>182</v>
      </c>
      <c r="AC665" s="471" t="s">
        <v>41</v>
      </c>
      <c r="AD665" s="471" t="s">
        <v>21</v>
      </c>
    </row>
    <row r="666" spans="1:30" ht="25.5" x14ac:dyDescent="0.2">
      <c r="A666" s="35" t="s">
        <v>9</v>
      </c>
      <c r="B666" s="64" t="str">
        <f>+" אסמכתא " &amp; B33 &amp;"         חזרה לטבלה "</f>
        <v xml:space="preserve"> אסמכתא          חזרה לטבלה </v>
      </c>
      <c r="C666" s="472"/>
      <c r="D666" s="473" t="s">
        <v>93</v>
      </c>
      <c r="E666" s="472"/>
      <c r="F666" s="473"/>
      <c r="H666" s="35" t="s">
        <v>27</v>
      </c>
      <c r="I666" s="37"/>
      <c r="J666" s="37"/>
      <c r="K666" s="37"/>
      <c r="L666" s="64" t="str">
        <f>+" אסמכתא " &amp; B33 &amp;"         חזרה לטבלה "</f>
        <v xml:space="preserve"> אסמכתא          חזרה לטבלה </v>
      </c>
      <c r="M666" s="472"/>
      <c r="N666" s="473" t="s">
        <v>93</v>
      </c>
      <c r="O666" s="472"/>
      <c r="P666" s="473"/>
      <c r="R666" s="35" t="s">
        <v>9</v>
      </c>
      <c r="S666" s="64" t="str">
        <f>+" אסמכתא " &amp; B33 &amp;"         חזרה לטבלה "</f>
        <v xml:space="preserve"> אסמכתא          חזרה לטבלה </v>
      </c>
      <c r="T666" s="472"/>
      <c r="U666" s="473" t="s">
        <v>93</v>
      </c>
      <c r="V666" s="472"/>
      <c r="W666" s="473"/>
      <c r="Y666" s="35" t="s">
        <v>27</v>
      </c>
      <c r="Z666" s="64" t="str">
        <f>+" אסמכתא " &amp; B33 &amp;"         חזרה לטבלה "</f>
        <v xml:space="preserve"> אסמכתא          חזרה לטבלה </v>
      </c>
      <c r="AA666" s="472"/>
      <c r="AB666" s="473" t="s">
        <v>93</v>
      </c>
      <c r="AC666" s="472"/>
      <c r="AD666" s="473"/>
    </row>
    <row r="667" spans="1:30" x14ac:dyDescent="0.2">
      <c r="A667" s="38">
        <v>1</v>
      </c>
      <c r="B667" s="300"/>
      <c r="C667" s="300"/>
      <c r="D667" s="305"/>
      <c r="E667" s="305"/>
      <c r="F667" s="306"/>
      <c r="H667" s="38">
        <v>12</v>
      </c>
      <c r="I667" s="38"/>
      <c r="J667" s="38"/>
      <c r="K667" s="38"/>
      <c r="L667" s="300"/>
      <c r="M667" s="300"/>
      <c r="N667" s="305"/>
      <c r="O667" s="305"/>
      <c r="P667" s="306" t="s">
        <v>15</v>
      </c>
      <c r="R667" s="38">
        <v>23</v>
      </c>
      <c r="S667" s="300"/>
      <c r="T667" s="300"/>
      <c r="U667" s="305"/>
      <c r="V667" s="305"/>
      <c r="W667" s="306"/>
      <c r="Y667" s="38">
        <v>34</v>
      </c>
      <c r="Z667" s="300"/>
      <c r="AA667" s="300"/>
      <c r="AB667" s="305"/>
      <c r="AC667" s="305"/>
      <c r="AD667" s="306" t="s">
        <v>15</v>
      </c>
    </row>
    <row r="668" spans="1:30" x14ac:dyDescent="0.2">
      <c r="A668" s="38">
        <v>2</v>
      </c>
      <c r="B668" s="300"/>
      <c r="C668" s="300"/>
      <c r="D668" s="305"/>
      <c r="E668" s="305"/>
      <c r="F668" s="306"/>
      <c r="H668" s="38">
        <v>13</v>
      </c>
      <c r="I668" s="38"/>
      <c r="J668" s="38"/>
      <c r="K668" s="38"/>
      <c r="L668" s="300"/>
      <c r="M668" s="300"/>
      <c r="N668" s="305"/>
      <c r="O668" s="305"/>
      <c r="P668" s="306"/>
      <c r="R668" s="38">
        <v>24</v>
      </c>
      <c r="S668" s="300"/>
      <c r="T668" s="300"/>
      <c r="U668" s="305"/>
      <c r="V668" s="305"/>
      <c r="W668" s="306"/>
      <c r="Y668" s="38">
        <v>35</v>
      </c>
      <c r="Z668" s="300"/>
      <c r="AA668" s="300"/>
      <c r="AB668" s="305"/>
      <c r="AC668" s="305"/>
      <c r="AD668" s="306"/>
    </row>
    <row r="669" spans="1:30" x14ac:dyDescent="0.2">
      <c r="A669" s="38">
        <v>3</v>
      </c>
      <c r="B669" s="300"/>
      <c r="C669" s="300"/>
      <c r="D669" s="305"/>
      <c r="E669" s="305"/>
      <c r="F669" s="306"/>
      <c r="H669" s="38">
        <v>14</v>
      </c>
      <c r="I669" s="38"/>
      <c r="J669" s="38"/>
      <c r="K669" s="38"/>
      <c r="L669" s="300"/>
      <c r="M669" s="300"/>
      <c r="N669" s="305"/>
      <c r="O669" s="305"/>
      <c r="P669" s="306"/>
      <c r="R669" s="38">
        <v>25</v>
      </c>
      <c r="S669" s="300"/>
      <c r="T669" s="300"/>
      <c r="U669" s="305"/>
      <c r="V669" s="305"/>
      <c r="W669" s="306" t="s">
        <v>15</v>
      </c>
      <c r="Y669" s="38">
        <v>36</v>
      </c>
      <c r="Z669" s="300"/>
      <c r="AA669" s="300"/>
      <c r="AB669" s="305"/>
      <c r="AC669" s="305"/>
      <c r="AD669" s="306"/>
    </row>
    <row r="670" spans="1:30" x14ac:dyDescent="0.2">
      <c r="A670" s="38">
        <v>4</v>
      </c>
      <c r="B670" s="300"/>
      <c r="C670" s="300"/>
      <c r="D670" s="305"/>
      <c r="E670" s="305"/>
      <c r="F670" s="306"/>
      <c r="H670" s="38">
        <v>15</v>
      </c>
      <c r="I670" s="38"/>
      <c r="J670" s="38"/>
      <c r="K670" s="38"/>
      <c r="L670" s="300"/>
      <c r="M670" s="300"/>
      <c r="N670" s="305"/>
      <c r="O670" s="305"/>
      <c r="P670" s="306"/>
      <c r="R670" s="38">
        <v>26</v>
      </c>
      <c r="S670" s="300"/>
      <c r="T670" s="300"/>
      <c r="U670" s="305"/>
      <c r="V670" s="305"/>
      <c r="W670" s="306"/>
      <c r="Y670" s="38">
        <v>37</v>
      </c>
      <c r="Z670" s="300"/>
      <c r="AA670" s="300"/>
      <c r="AB670" s="305"/>
      <c r="AC670" s="305"/>
      <c r="AD670" s="306"/>
    </row>
    <row r="671" spans="1:30" x14ac:dyDescent="0.2">
      <c r="A671" s="38">
        <v>5</v>
      </c>
      <c r="B671" s="300"/>
      <c r="C671" s="300"/>
      <c r="D671" s="305"/>
      <c r="E671" s="305"/>
      <c r="F671" s="306"/>
      <c r="H671" s="38">
        <v>16</v>
      </c>
      <c r="I671" s="38"/>
      <c r="J671" s="38"/>
      <c r="K671" s="38"/>
      <c r="L671" s="300"/>
      <c r="M671" s="300"/>
      <c r="N671" s="305"/>
      <c r="O671" s="305"/>
      <c r="P671" s="306" t="s">
        <v>15</v>
      </c>
      <c r="R671" s="38">
        <v>27</v>
      </c>
      <c r="S671" s="300"/>
      <c r="T671" s="300"/>
      <c r="U671" s="305"/>
      <c r="V671" s="305"/>
      <c r="W671" s="306" t="s">
        <v>15</v>
      </c>
      <c r="Y671" s="38">
        <v>38</v>
      </c>
      <c r="Z671" s="300"/>
      <c r="AA671" s="300"/>
      <c r="AB671" s="305"/>
      <c r="AC671" s="305"/>
      <c r="AD671" s="306" t="s">
        <v>15</v>
      </c>
    </row>
    <row r="672" spans="1:30" x14ac:dyDescent="0.2">
      <c r="A672" s="38">
        <v>6</v>
      </c>
      <c r="B672" s="300"/>
      <c r="C672" s="300"/>
      <c r="D672" s="305"/>
      <c r="E672" s="305"/>
      <c r="F672" s="306"/>
      <c r="H672" s="38">
        <v>17</v>
      </c>
      <c r="I672" s="38"/>
      <c r="J672" s="38"/>
      <c r="K672" s="38"/>
      <c r="L672" s="300"/>
      <c r="M672" s="300"/>
      <c r="N672" s="305"/>
      <c r="O672" s="305"/>
      <c r="P672" s="306"/>
      <c r="R672" s="38">
        <v>28</v>
      </c>
      <c r="S672" s="300"/>
      <c r="T672" s="300"/>
      <c r="U672" s="305"/>
      <c r="V672" s="305"/>
      <c r="W672" s="306"/>
      <c r="Y672" s="38">
        <v>39</v>
      </c>
      <c r="Z672" s="300"/>
      <c r="AA672" s="300"/>
      <c r="AB672" s="305"/>
      <c r="AC672" s="305"/>
      <c r="AD672" s="306"/>
    </row>
    <row r="673" spans="1:30" x14ac:dyDescent="0.2">
      <c r="A673" s="38">
        <v>7</v>
      </c>
      <c r="B673" s="300"/>
      <c r="C673" s="300"/>
      <c r="D673" s="305"/>
      <c r="E673" s="305"/>
      <c r="F673" s="306"/>
      <c r="H673" s="38">
        <v>18</v>
      </c>
      <c r="I673" s="38"/>
      <c r="J673" s="38"/>
      <c r="K673" s="38"/>
      <c r="L673" s="300"/>
      <c r="M673" s="300"/>
      <c r="N673" s="305"/>
      <c r="O673" s="305"/>
      <c r="P673" s="306"/>
      <c r="R673" s="38">
        <v>29</v>
      </c>
      <c r="S673" s="300"/>
      <c r="T673" s="300"/>
      <c r="U673" s="305"/>
      <c r="V673" s="305"/>
      <c r="W673" s="306"/>
      <c r="Y673" s="38">
        <v>40</v>
      </c>
      <c r="Z673" s="300"/>
      <c r="AA673" s="300"/>
      <c r="AB673" s="305"/>
      <c r="AC673" s="305"/>
      <c r="AD673" s="306"/>
    </row>
    <row r="674" spans="1:30" x14ac:dyDescent="0.2">
      <c r="A674" s="38">
        <v>8</v>
      </c>
      <c r="B674" s="300"/>
      <c r="C674" s="300"/>
      <c r="D674" s="305"/>
      <c r="E674" s="305"/>
      <c r="F674" s="306"/>
      <c r="H674" s="38">
        <v>19</v>
      </c>
      <c r="I674" s="38"/>
      <c r="J674" s="38"/>
      <c r="K674" s="38"/>
      <c r="L674" s="300"/>
      <c r="M674" s="300"/>
      <c r="N674" s="305"/>
      <c r="O674" s="305"/>
      <c r="P674" s="306" t="s">
        <v>15</v>
      </c>
      <c r="R674" s="38">
        <v>30</v>
      </c>
      <c r="S674" s="300"/>
      <c r="T674" s="300"/>
      <c r="U674" s="305"/>
      <c r="V674" s="305"/>
      <c r="W674" s="306" t="s">
        <v>15</v>
      </c>
      <c r="Y674" s="38">
        <v>41</v>
      </c>
      <c r="Z674" s="300"/>
      <c r="AA674" s="300"/>
      <c r="AB674" s="305"/>
      <c r="AC674" s="305"/>
      <c r="AD674" s="306" t="s">
        <v>15</v>
      </c>
    </row>
    <row r="675" spans="1:30" x14ac:dyDescent="0.2">
      <c r="A675" s="38">
        <v>9</v>
      </c>
      <c r="B675" s="300"/>
      <c r="C675" s="300"/>
      <c r="D675" s="305"/>
      <c r="E675" s="305"/>
      <c r="F675" s="306"/>
      <c r="H675" s="38">
        <v>20</v>
      </c>
      <c r="I675" s="38"/>
      <c r="J675" s="38"/>
      <c r="K675" s="38"/>
      <c r="L675" s="300"/>
      <c r="M675" s="300"/>
      <c r="N675" s="305"/>
      <c r="O675" s="305"/>
      <c r="P675" s="306"/>
      <c r="R675" s="38">
        <v>31</v>
      </c>
      <c r="S675" s="300"/>
      <c r="T675" s="300"/>
      <c r="U675" s="305"/>
      <c r="V675" s="305"/>
      <c r="W675" s="306"/>
      <c r="Y675" s="38">
        <v>42</v>
      </c>
      <c r="Z675" s="300"/>
      <c r="AA675" s="300"/>
      <c r="AB675" s="305"/>
      <c r="AC675" s="305"/>
      <c r="AD675" s="306"/>
    </row>
    <row r="676" spans="1:30" x14ac:dyDescent="0.2">
      <c r="A676" s="38">
        <v>10</v>
      </c>
      <c r="B676" s="300"/>
      <c r="C676" s="300"/>
      <c r="D676" s="305"/>
      <c r="E676" s="305"/>
      <c r="F676" s="306"/>
      <c r="H676" s="38">
        <v>21</v>
      </c>
      <c r="I676" s="38"/>
      <c r="J676" s="38"/>
      <c r="K676" s="38"/>
      <c r="L676" s="300"/>
      <c r="M676" s="300"/>
      <c r="N676" s="305"/>
      <c r="O676" s="305"/>
      <c r="P676" s="306"/>
      <c r="R676" s="38">
        <v>32</v>
      </c>
      <c r="S676" s="300"/>
      <c r="T676" s="300"/>
      <c r="U676" s="305"/>
      <c r="V676" s="305"/>
      <c r="W676" s="306"/>
      <c r="Y676" s="38">
        <v>43</v>
      </c>
      <c r="Z676" s="300"/>
      <c r="AA676" s="300"/>
      <c r="AB676" s="305"/>
      <c r="AC676" s="305"/>
      <c r="AD676" s="306"/>
    </row>
    <row r="677" spans="1:30" ht="13.5" thickBot="1" x14ac:dyDescent="0.25">
      <c r="A677" s="39">
        <v>11</v>
      </c>
      <c r="B677" s="307"/>
      <c r="C677" s="307"/>
      <c r="D677" s="305"/>
      <c r="E677" s="305"/>
      <c r="F677" s="308"/>
      <c r="H677" s="38">
        <v>22</v>
      </c>
      <c r="I677" s="38"/>
      <c r="J677" s="38"/>
      <c r="K677" s="38"/>
      <c r="L677" s="300"/>
      <c r="M677" s="300"/>
      <c r="N677" s="307"/>
      <c r="O677" s="305"/>
      <c r="P677" s="306"/>
      <c r="R677" s="38">
        <v>33</v>
      </c>
      <c r="S677" s="307"/>
      <c r="T677" s="307"/>
      <c r="U677" s="307"/>
      <c r="V677" s="305"/>
      <c r="W677" s="308"/>
      <c r="Y677" s="40"/>
      <c r="Z677" s="42" t="s">
        <v>5</v>
      </c>
      <c r="AA677" s="43"/>
      <c r="AB677" s="43"/>
      <c r="AC677" s="43"/>
      <c r="AD677" s="44">
        <f>SUM(F667:F677)+SUM(P667:P677)+SUM(AD667:AD676)+SUM(W667:W677)</f>
        <v>0</v>
      </c>
    </row>
    <row r="678" spans="1:30" x14ac:dyDescent="0.2">
      <c r="L678" s="3"/>
    </row>
    <row r="679" spans="1:30" x14ac:dyDescent="0.2">
      <c r="L679" s="3"/>
    </row>
    <row r="680" spans="1:30" x14ac:dyDescent="0.2">
      <c r="L680" s="3"/>
    </row>
    <row r="681" spans="1:30" x14ac:dyDescent="0.2">
      <c r="L681" s="3"/>
    </row>
    <row r="682" spans="1:30" x14ac:dyDescent="0.2">
      <c r="L682" s="3"/>
    </row>
    <row r="683" spans="1:30" x14ac:dyDescent="0.2">
      <c r="L683" s="3"/>
    </row>
    <row r="684" spans="1:30" ht="13.5" thickBot="1" x14ac:dyDescent="0.25">
      <c r="L684" s="3"/>
    </row>
    <row r="685" spans="1:30" x14ac:dyDescent="0.2">
      <c r="A685" s="33">
        <v>32</v>
      </c>
      <c r="B685" s="34"/>
      <c r="C685" s="471" t="s">
        <v>44</v>
      </c>
      <c r="D685" s="471" t="s">
        <v>182</v>
      </c>
      <c r="E685" s="471" t="s">
        <v>41</v>
      </c>
      <c r="F685" s="471" t="s">
        <v>21</v>
      </c>
      <c r="H685" s="33"/>
      <c r="I685" s="34"/>
      <c r="J685" s="34"/>
      <c r="K685" s="34"/>
      <c r="L685" s="34"/>
      <c r="M685" s="471" t="s">
        <v>44</v>
      </c>
      <c r="N685" s="471" t="s">
        <v>182</v>
      </c>
      <c r="O685" s="471" t="s">
        <v>41</v>
      </c>
      <c r="P685" s="471" t="s">
        <v>21</v>
      </c>
      <c r="R685" s="33">
        <v>32</v>
      </c>
      <c r="S685" s="34"/>
      <c r="T685" s="471" t="s">
        <v>44</v>
      </c>
      <c r="U685" s="471" t="s">
        <v>182</v>
      </c>
      <c r="V685" s="471" t="s">
        <v>41</v>
      </c>
      <c r="W685" s="471" t="s">
        <v>21</v>
      </c>
      <c r="Y685" s="33"/>
      <c r="Z685" s="34"/>
      <c r="AA685" s="471" t="s">
        <v>44</v>
      </c>
      <c r="AB685" s="471" t="s">
        <v>182</v>
      </c>
      <c r="AC685" s="471" t="s">
        <v>41</v>
      </c>
      <c r="AD685" s="471" t="s">
        <v>21</v>
      </c>
    </row>
    <row r="686" spans="1:30" ht="25.5" x14ac:dyDescent="0.2">
      <c r="A686" s="35" t="s">
        <v>9</v>
      </c>
      <c r="B686" s="64" t="str">
        <f>+" אסמכתא " &amp; B34 &amp;"         חזרה לטבלה "</f>
        <v xml:space="preserve"> אסמכתא          חזרה לטבלה </v>
      </c>
      <c r="C686" s="472"/>
      <c r="D686" s="473" t="s">
        <v>93</v>
      </c>
      <c r="E686" s="472"/>
      <c r="F686" s="473"/>
      <c r="H686" s="35" t="s">
        <v>27</v>
      </c>
      <c r="I686" s="37"/>
      <c r="J686" s="37"/>
      <c r="K686" s="37"/>
      <c r="L686" s="64" t="str">
        <f>+" אסמכתא " &amp; B34 &amp;"         חזרה לטבלה "</f>
        <v xml:space="preserve"> אסמכתא          חזרה לטבלה </v>
      </c>
      <c r="M686" s="472"/>
      <c r="N686" s="473" t="s">
        <v>93</v>
      </c>
      <c r="O686" s="472"/>
      <c r="P686" s="473"/>
      <c r="R686" s="35" t="s">
        <v>9</v>
      </c>
      <c r="S686" s="64" t="str">
        <f>+" אסמכתא " &amp; B34 &amp;"         חזרה לטבלה "</f>
        <v xml:space="preserve"> אסמכתא          חזרה לטבלה </v>
      </c>
      <c r="T686" s="472"/>
      <c r="U686" s="473" t="s">
        <v>93</v>
      </c>
      <c r="V686" s="472"/>
      <c r="W686" s="473"/>
      <c r="Y686" s="35" t="s">
        <v>27</v>
      </c>
      <c r="Z686" s="64" t="str">
        <f>+" אסמכתא " &amp; B34 &amp;"         חזרה לטבלה "</f>
        <v xml:space="preserve"> אסמכתא          חזרה לטבלה </v>
      </c>
      <c r="AA686" s="472"/>
      <c r="AB686" s="473" t="s">
        <v>93</v>
      </c>
      <c r="AC686" s="472"/>
      <c r="AD686" s="473"/>
    </row>
    <row r="687" spans="1:30" x14ac:dyDescent="0.2">
      <c r="A687" s="38">
        <v>1</v>
      </c>
      <c r="B687" s="300"/>
      <c r="C687" s="300"/>
      <c r="D687" s="305"/>
      <c r="E687" s="305"/>
      <c r="F687" s="306"/>
      <c r="H687" s="38">
        <v>12</v>
      </c>
      <c r="I687" s="38"/>
      <c r="J687" s="38"/>
      <c r="K687" s="38"/>
      <c r="L687" s="300"/>
      <c r="M687" s="300"/>
      <c r="N687" s="305"/>
      <c r="O687" s="305"/>
      <c r="P687" s="306" t="s">
        <v>15</v>
      </c>
      <c r="R687" s="38">
        <v>23</v>
      </c>
      <c r="S687" s="300"/>
      <c r="T687" s="300"/>
      <c r="U687" s="305"/>
      <c r="V687" s="305"/>
      <c r="W687" s="306"/>
      <c r="Y687" s="38">
        <v>34</v>
      </c>
      <c r="Z687" s="300"/>
      <c r="AA687" s="300"/>
      <c r="AB687" s="305"/>
      <c r="AC687" s="305"/>
      <c r="AD687" s="306" t="s">
        <v>15</v>
      </c>
    </row>
    <row r="688" spans="1:30" x14ac:dyDescent="0.2">
      <c r="A688" s="38">
        <v>2</v>
      </c>
      <c r="B688" s="300"/>
      <c r="C688" s="300"/>
      <c r="D688" s="305"/>
      <c r="E688" s="305"/>
      <c r="F688" s="306"/>
      <c r="H688" s="38">
        <v>13</v>
      </c>
      <c r="I688" s="38"/>
      <c r="J688" s="38"/>
      <c r="K688" s="38"/>
      <c r="L688" s="300"/>
      <c r="M688" s="300"/>
      <c r="N688" s="305"/>
      <c r="O688" s="305"/>
      <c r="P688" s="306"/>
      <c r="R688" s="38">
        <v>24</v>
      </c>
      <c r="S688" s="300"/>
      <c r="T688" s="300"/>
      <c r="U688" s="305"/>
      <c r="V688" s="305"/>
      <c r="W688" s="306"/>
      <c r="Y688" s="38">
        <v>35</v>
      </c>
      <c r="Z688" s="300"/>
      <c r="AA688" s="300"/>
      <c r="AB688" s="305"/>
      <c r="AC688" s="305"/>
      <c r="AD688" s="306"/>
    </row>
    <row r="689" spans="1:30" x14ac:dyDescent="0.2">
      <c r="A689" s="38">
        <v>3</v>
      </c>
      <c r="B689" s="300"/>
      <c r="C689" s="300"/>
      <c r="D689" s="305"/>
      <c r="E689" s="305"/>
      <c r="F689" s="306"/>
      <c r="H689" s="38">
        <v>14</v>
      </c>
      <c r="I689" s="38"/>
      <c r="J689" s="38"/>
      <c r="K689" s="38"/>
      <c r="L689" s="300"/>
      <c r="M689" s="300"/>
      <c r="N689" s="305"/>
      <c r="O689" s="305"/>
      <c r="P689" s="306"/>
      <c r="R689" s="38">
        <v>25</v>
      </c>
      <c r="S689" s="300"/>
      <c r="T689" s="300"/>
      <c r="U689" s="305"/>
      <c r="V689" s="305"/>
      <c r="W689" s="306" t="s">
        <v>15</v>
      </c>
      <c r="Y689" s="38">
        <v>36</v>
      </c>
      <c r="Z689" s="300"/>
      <c r="AA689" s="300"/>
      <c r="AB689" s="305"/>
      <c r="AC689" s="305"/>
      <c r="AD689" s="306"/>
    </row>
    <row r="690" spans="1:30" x14ac:dyDescent="0.2">
      <c r="A690" s="38">
        <v>4</v>
      </c>
      <c r="B690" s="300"/>
      <c r="C690" s="300"/>
      <c r="D690" s="305"/>
      <c r="E690" s="305"/>
      <c r="F690" s="306"/>
      <c r="H690" s="38">
        <v>15</v>
      </c>
      <c r="I690" s="38"/>
      <c r="J690" s="38"/>
      <c r="K690" s="38"/>
      <c r="L690" s="300"/>
      <c r="M690" s="300"/>
      <c r="N690" s="305"/>
      <c r="O690" s="305"/>
      <c r="P690" s="306"/>
      <c r="R690" s="38">
        <v>26</v>
      </c>
      <c r="S690" s="300"/>
      <c r="T690" s="300"/>
      <c r="U690" s="305"/>
      <c r="V690" s="305"/>
      <c r="W690" s="306"/>
      <c r="Y690" s="38">
        <v>37</v>
      </c>
      <c r="Z690" s="300"/>
      <c r="AA690" s="300"/>
      <c r="AB690" s="305"/>
      <c r="AC690" s="305"/>
      <c r="AD690" s="306"/>
    </row>
    <row r="691" spans="1:30" x14ac:dyDescent="0.2">
      <c r="A691" s="38">
        <v>5</v>
      </c>
      <c r="B691" s="300"/>
      <c r="C691" s="300"/>
      <c r="D691" s="305"/>
      <c r="E691" s="305"/>
      <c r="F691" s="306"/>
      <c r="H691" s="38">
        <v>16</v>
      </c>
      <c r="I691" s="38"/>
      <c r="J691" s="38"/>
      <c r="K691" s="38"/>
      <c r="L691" s="300"/>
      <c r="M691" s="300"/>
      <c r="N691" s="305"/>
      <c r="O691" s="305"/>
      <c r="P691" s="306" t="s">
        <v>15</v>
      </c>
      <c r="R691" s="38">
        <v>27</v>
      </c>
      <c r="S691" s="300"/>
      <c r="T691" s="300"/>
      <c r="U691" s="305"/>
      <c r="V691" s="305"/>
      <c r="W691" s="306" t="s">
        <v>15</v>
      </c>
      <c r="Y691" s="38">
        <v>38</v>
      </c>
      <c r="Z691" s="300"/>
      <c r="AA691" s="300"/>
      <c r="AB691" s="305"/>
      <c r="AC691" s="305"/>
      <c r="AD691" s="306" t="s">
        <v>15</v>
      </c>
    </row>
    <row r="692" spans="1:30" x14ac:dyDescent="0.2">
      <c r="A692" s="38">
        <v>6</v>
      </c>
      <c r="B692" s="300"/>
      <c r="C692" s="300"/>
      <c r="D692" s="305"/>
      <c r="E692" s="305"/>
      <c r="F692" s="306"/>
      <c r="H692" s="38">
        <v>17</v>
      </c>
      <c r="I692" s="38"/>
      <c r="J692" s="38"/>
      <c r="K692" s="38"/>
      <c r="L692" s="300"/>
      <c r="M692" s="300"/>
      <c r="N692" s="305"/>
      <c r="O692" s="305"/>
      <c r="P692" s="306"/>
      <c r="R692" s="38">
        <v>28</v>
      </c>
      <c r="S692" s="300"/>
      <c r="T692" s="300"/>
      <c r="U692" s="305"/>
      <c r="V692" s="305"/>
      <c r="W692" s="306"/>
      <c r="Y692" s="38">
        <v>39</v>
      </c>
      <c r="Z692" s="300"/>
      <c r="AA692" s="300"/>
      <c r="AB692" s="305"/>
      <c r="AC692" s="305"/>
      <c r="AD692" s="306"/>
    </row>
    <row r="693" spans="1:30" x14ac:dyDescent="0.2">
      <c r="A693" s="38">
        <v>7</v>
      </c>
      <c r="B693" s="300"/>
      <c r="C693" s="300"/>
      <c r="D693" s="305"/>
      <c r="E693" s="305"/>
      <c r="F693" s="306"/>
      <c r="H693" s="38">
        <v>18</v>
      </c>
      <c r="I693" s="38"/>
      <c r="J693" s="38"/>
      <c r="K693" s="38"/>
      <c r="L693" s="300"/>
      <c r="M693" s="300"/>
      <c r="N693" s="305"/>
      <c r="O693" s="305"/>
      <c r="P693" s="306"/>
      <c r="R693" s="38">
        <v>29</v>
      </c>
      <c r="S693" s="300"/>
      <c r="T693" s="300"/>
      <c r="U693" s="305"/>
      <c r="V693" s="305"/>
      <c r="W693" s="306"/>
      <c r="Y693" s="38">
        <v>40</v>
      </c>
      <c r="Z693" s="300"/>
      <c r="AA693" s="300"/>
      <c r="AB693" s="305"/>
      <c r="AC693" s="305"/>
      <c r="AD693" s="306"/>
    </row>
    <row r="694" spans="1:30" x14ac:dyDescent="0.2">
      <c r="A694" s="38">
        <v>8</v>
      </c>
      <c r="B694" s="300"/>
      <c r="C694" s="300"/>
      <c r="D694" s="305"/>
      <c r="E694" s="305"/>
      <c r="F694" s="306"/>
      <c r="H694" s="38">
        <v>19</v>
      </c>
      <c r="I694" s="38"/>
      <c r="J694" s="38"/>
      <c r="K694" s="38"/>
      <c r="L694" s="300"/>
      <c r="M694" s="300"/>
      <c r="N694" s="305"/>
      <c r="O694" s="305"/>
      <c r="P694" s="306" t="s">
        <v>15</v>
      </c>
      <c r="R694" s="38">
        <v>30</v>
      </c>
      <c r="S694" s="300"/>
      <c r="T694" s="300"/>
      <c r="U694" s="305"/>
      <c r="V694" s="305"/>
      <c r="W694" s="306" t="s">
        <v>15</v>
      </c>
      <c r="Y694" s="38">
        <v>41</v>
      </c>
      <c r="Z694" s="300"/>
      <c r="AA694" s="300"/>
      <c r="AB694" s="305"/>
      <c r="AC694" s="305"/>
      <c r="AD694" s="306" t="s">
        <v>15</v>
      </c>
    </row>
    <row r="695" spans="1:30" x14ac:dyDescent="0.2">
      <c r="A695" s="38">
        <v>9</v>
      </c>
      <c r="B695" s="300"/>
      <c r="C695" s="300"/>
      <c r="D695" s="305"/>
      <c r="E695" s="305"/>
      <c r="F695" s="306"/>
      <c r="H695" s="38">
        <v>20</v>
      </c>
      <c r="I695" s="38"/>
      <c r="J695" s="38"/>
      <c r="K695" s="38"/>
      <c r="L695" s="300"/>
      <c r="M695" s="300"/>
      <c r="N695" s="305"/>
      <c r="O695" s="305"/>
      <c r="P695" s="306"/>
      <c r="R695" s="38">
        <v>31</v>
      </c>
      <c r="S695" s="300"/>
      <c r="T695" s="300"/>
      <c r="U695" s="305"/>
      <c r="V695" s="305"/>
      <c r="W695" s="306"/>
      <c r="Y695" s="38">
        <v>42</v>
      </c>
      <c r="Z695" s="300"/>
      <c r="AA695" s="300"/>
      <c r="AB695" s="305"/>
      <c r="AC695" s="305"/>
      <c r="AD695" s="306"/>
    </row>
    <row r="696" spans="1:30" x14ac:dyDescent="0.2">
      <c r="A696" s="38">
        <v>10</v>
      </c>
      <c r="B696" s="300"/>
      <c r="C696" s="300"/>
      <c r="D696" s="305"/>
      <c r="E696" s="305"/>
      <c r="F696" s="306"/>
      <c r="H696" s="38">
        <v>21</v>
      </c>
      <c r="I696" s="38"/>
      <c r="J696" s="38"/>
      <c r="K696" s="38"/>
      <c r="L696" s="300"/>
      <c r="M696" s="300"/>
      <c r="N696" s="305"/>
      <c r="O696" s="305"/>
      <c r="P696" s="306"/>
      <c r="R696" s="38">
        <v>32</v>
      </c>
      <c r="S696" s="300"/>
      <c r="T696" s="300"/>
      <c r="U696" s="305"/>
      <c r="V696" s="305"/>
      <c r="W696" s="306"/>
      <c r="Y696" s="38">
        <v>43</v>
      </c>
      <c r="Z696" s="300"/>
      <c r="AA696" s="300"/>
      <c r="AB696" s="305"/>
      <c r="AC696" s="305"/>
      <c r="AD696" s="306"/>
    </row>
    <row r="697" spans="1:30" ht="13.5" thickBot="1" x14ac:dyDescent="0.25">
      <c r="A697" s="39">
        <v>11</v>
      </c>
      <c r="B697" s="307"/>
      <c r="C697" s="307"/>
      <c r="D697" s="305"/>
      <c r="E697" s="305"/>
      <c r="F697" s="308"/>
      <c r="H697" s="38">
        <v>22</v>
      </c>
      <c r="I697" s="38"/>
      <c r="J697" s="38"/>
      <c r="K697" s="38"/>
      <c r="L697" s="300"/>
      <c r="M697" s="300"/>
      <c r="N697" s="307"/>
      <c r="O697" s="305"/>
      <c r="P697" s="306"/>
      <c r="R697" s="38">
        <v>33</v>
      </c>
      <c r="S697" s="307"/>
      <c r="T697" s="307"/>
      <c r="U697" s="307"/>
      <c r="V697" s="305"/>
      <c r="W697" s="308"/>
      <c r="Y697" s="40"/>
      <c r="Z697" s="42" t="s">
        <v>5</v>
      </c>
      <c r="AA697" s="43"/>
      <c r="AB697" s="43"/>
      <c r="AC697" s="43"/>
      <c r="AD697" s="44">
        <f>SUM(F687:F697)+SUM(P687:P697)+SUM(AD687:AD696)+SUM(W687:W697)</f>
        <v>0</v>
      </c>
    </row>
    <row r="698" spans="1:30" x14ac:dyDescent="0.2">
      <c r="L698" s="3"/>
    </row>
    <row r="699" spans="1:30" x14ac:dyDescent="0.2">
      <c r="L699" s="3"/>
    </row>
    <row r="700" spans="1:30" x14ac:dyDescent="0.2">
      <c r="L700" s="3"/>
    </row>
    <row r="701" spans="1:30" x14ac:dyDescent="0.2">
      <c r="L701" s="3"/>
    </row>
    <row r="702" spans="1:30" x14ac:dyDescent="0.2">
      <c r="L702" s="3"/>
    </row>
    <row r="703" spans="1:30" x14ac:dyDescent="0.2">
      <c r="L703" s="3"/>
    </row>
    <row r="704" spans="1:30" ht="13.5" thickBot="1" x14ac:dyDescent="0.25">
      <c r="L704" s="3"/>
    </row>
    <row r="705" spans="1:30" x14ac:dyDescent="0.2">
      <c r="A705" s="33">
        <v>33</v>
      </c>
      <c r="B705" s="34"/>
      <c r="C705" s="471" t="s">
        <v>44</v>
      </c>
      <c r="D705" s="471" t="s">
        <v>182</v>
      </c>
      <c r="E705" s="471" t="s">
        <v>41</v>
      </c>
      <c r="F705" s="471" t="s">
        <v>21</v>
      </c>
      <c r="H705" s="33"/>
      <c r="I705" s="34"/>
      <c r="J705" s="34"/>
      <c r="K705" s="34"/>
      <c r="L705" s="34"/>
      <c r="M705" s="471" t="s">
        <v>44</v>
      </c>
      <c r="N705" s="471" t="s">
        <v>182</v>
      </c>
      <c r="O705" s="471" t="s">
        <v>41</v>
      </c>
      <c r="P705" s="471" t="s">
        <v>21</v>
      </c>
      <c r="R705" s="33">
        <v>33</v>
      </c>
      <c r="S705" s="34"/>
      <c r="T705" s="471" t="s">
        <v>44</v>
      </c>
      <c r="U705" s="471" t="s">
        <v>182</v>
      </c>
      <c r="V705" s="471" t="s">
        <v>41</v>
      </c>
      <c r="W705" s="471" t="s">
        <v>21</v>
      </c>
      <c r="Y705" s="33"/>
      <c r="Z705" s="34"/>
      <c r="AA705" s="471" t="s">
        <v>44</v>
      </c>
      <c r="AB705" s="471" t="s">
        <v>182</v>
      </c>
      <c r="AC705" s="471" t="s">
        <v>41</v>
      </c>
      <c r="AD705" s="471" t="s">
        <v>21</v>
      </c>
    </row>
    <row r="706" spans="1:30" ht="25.5" x14ac:dyDescent="0.2">
      <c r="A706" s="35" t="s">
        <v>9</v>
      </c>
      <c r="B706" s="64" t="str">
        <f>+" אסמכתא " &amp; B35 &amp;"         חזרה לטבלה "</f>
        <v xml:space="preserve"> אסמכתא          חזרה לטבלה </v>
      </c>
      <c r="C706" s="472"/>
      <c r="D706" s="473" t="s">
        <v>93</v>
      </c>
      <c r="E706" s="472"/>
      <c r="F706" s="473"/>
      <c r="H706" s="35" t="s">
        <v>27</v>
      </c>
      <c r="I706" s="37"/>
      <c r="J706" s="37"/>
      <c r="K706" s="37"/>
      <c r="L706" s="64" t="str">
        <f>+" אסמכתא " &amp; B35 &amp;"         חזרה לטבלה "</f>
        <v xml:space="preserve"> אסמכתא          חזרה לטבלה </v>
      </c>
      <c r="M706" s="472"/>
      <c r="N706" s="473" t="s">
        <v>93</v>
      </c>
      <c r="O706" s="472"/>
      <c r="P706" s="473"/>
      <c r="R706" s="35" t="s">
        <v>9</v>
      </c>
      <c r="S706" s="64" t="str">
        <f>+" אסמכתא " &amp; B35 &amp;"         חזרה לטבלה "</f>
        <v xml:space="preserve"> אסמכתא          חזרה לטבלה </v>
      </c>
      <c r="T706" s="472"/>
      <c r="U706" s="473" t="s">
        <v>93</v>
      </c>
      <c r="V706" s="472"/>
      <c r="W706" s="473"/>
      <c r="Y706" s="35" t="s">
        <v>27</v>
      </c>
      <c r="Z706" s="64" t="str">
        <f>+" אסמכתא " &amp; B35 &amp;"         חזרה לטבלה "</f>
        <v xml:space="preserve"> אסמכתא          חזרה לטבלה </v>
      </c>
      <c r="AA706" s="472"/>
      <c r="AB706" s="473" t="s">
        <v>93</v>
      </c>
      <c r="AC706" s="472"/>
      <c r="AD706" s="473"/>
    </row>
    <row r="707" spans="1:30" x14ac:dyDescent="0.2">
      <c r="A707" s="38">
        <v>1</v>
      </c>
      <c r="B707" s="300"/>
      <c r="C707" s="300"/>
      <c r="D707" s="305"/>
      <c r="E707" s="305"/>
      <c r="F707" s="306"/>
      <c r="H707" s="38">
        <v>12</v>
      </c>
      <c r="I707" s="38"/>
      <c r="J707" s="38"/>
      <c r="K707" s="38"/>
      <c r="L707" s="300"/>
      <c r="M707" s="300"/>
      <c r="N707" s="305"/>
      <c r="O707" s="305"/>
      <c r="P707" s="306" t="s">
        <v>15</v>
      </c>
      <c r="R707" s="38">
        <v>23</v>
      </c>
      <c r="S707" s="300"/>
      <c r="T707" s="300"/>
      <c r="U707" s="305"/>
      <c r="V707" s="305"/>
      <c r="W707" s="306"/>
      <c r="Y707" s="38">
        <v>34</v>
      </c>
      <c r="Z707" s="300"/>
      <c r="AA707" s="300"/>
      <c r="AB707" s="305"/>
      <c r="AC707" s="305"/>
      <c r="AD707" s="306" t="s">
        <v>15</v>
      </c>
    </row>
    <row r="708" spans="1:30" x14ac:dyDescent="0.2">
      <c r="A708" s="38">
        <v>2</v>
      </c>
      <c r="B708" s="300"/>
      <c r="C708" s="300"/>
      <c r="D708" s="305"/>
      <c r="E708" s="305"/>
      <c r="F708" s="306"/>
      <c r="H708" s="38">
        <v>13</v>
      </c>
      <c r="I708" s="38"/>
      <c r="J708" s="38"/>
      <c r="K708" s="38"/>
      <c r="L708" s="300"/>
      <c r="M708" s="300"/>
      <c r="N708" s="305"/>
      <c r="O708" s="305"/>
      <c r="P708" s="306"/>
      <c r="R708" s="38">
        <v>24</v>
      </c>
      <c r="S708" s="300"/>
      <c r="T708" s="300"/>
      <c r="U708" s="305"/>
      <c r="V708" s="305"/>
      <c r="W708" s="306"/>
      <c r="Y708" s="38">
        <v>35</v>
      </c>
      <c r="Z708" s="300"/>
      <c r="AA708" s="300"/>
      <c r="AB708" s="305"/>
      <c r="AC708" s="305"/>
      <c r="AD708" s="306"/>
    </row>
    <row r="709" spans="1:30" x14ac:dyDescent="0.2">
      <c r="A709" s="38">
        <v>3</v>
      </c>
      <c r="B709" s="300"/>
      <c r="C709" s="300"/>
      <c r="D709" s="305"/>
      <c r="E709" s="305"/>
      <c r="F709" s="306"/>
      <c r="H709" s="38">
        <v>14</v>
      </c>
      <c r="I709" s="38"/>
      <c r="J709" s="38"/>
      <c r="K709" s="38"/>
      <c r="L709" s="300"/>
      <c r="M709" s="300"/>
      <c r="N709" s="305"/>
      <c r="O709" s="305"/>
      <c r="P709" s="306"/>
      <c r="R709" s="38">
        <v>25</v>
      </c>
      <c r="S709" s="300"/>
      <c r="T709" s="300"/>
      <c r="U709" s="305"/>
      <c r="V709" s="305"/>
      <c r="W709" s="306" t="s">
        <v>15</v>
      </c>
      <c r="Y709" s="38">
        <v>36</v>
      </c>
      <c r="Z709" s="300"/>
      <c r="AA709" s="300"/>
      <c r="AB709" s="305"/>
      <c r="AC709" s="305"/>
      <c r="AD709" s="306"/>
    </row>
    <row r="710" spans="1:30" x14ac:dyDescent="0.2">
      <c r="A710" s="38">
        <v>4</v>
      </c>
      <c r="B710" s="300"/>
      <c r="C710" s="300"/>
      <c r="D710" s="305"/>
      <c r="E710" s="305"/>
      <c r="F710" s="306"/>
      <c r="H710" s="38">
        <v>15</v>
      </c>
      <c r="I710" s="38"/>
      <c r="J710" s="38"/>
      <c r="K710" s="38"/>
      <c r="L710" s="300"/>
      <c r="M710" s="300"/>
      <c r="N710" s="305"/>
      <c r="O710" s="305"/>
      <c r="P710" s="306"/>
      <c r="R710" s="38">
        <v>26</v>
      </c>
      <c r="S710" s="300"/>
      <c r="T710" s="300"/>
      <c r="U710" s="305"/>
      <c r="V710" s="305"/>
      <c r="W710" s="306"/>
      <c r="Y710" s="38">
        <v>37</v>
      </c>
      <c r="Z710" s="300"/>
      <c r="AA710" s="300"/>
      <c r="AB710" s="305"/>
      <c r="AC710" s="305"/>
      <c r="AD710" s="306"/>
    </row>
    <row r="711" spans="1:30" x14ac:dyDescent="0.2">
      <c r="A711" s="38">
        <v>5</v>
      </c>
      <c r="B711" s="300"/>
      <c r="C711" s="300"/>
      <c r="D711" s="305"/>
      <c r="E711" s="305"/>
      <c r="F711" s="306"/>
      <c r="H711" s="38">
        <v>16</v>
      </c>
      <c r="I711" s="38"/>
      <c r="J711" s="38"/>
      <c r="K711" s="38"/>
      <c r="L711" s="300"/>
      <c r="M711" s="300"/>
      <c r="N711" s="305"/>
      <c r="O711" s="305"/>
      <c r="P711" s="306" t="s">
        <v>15</v>
      </c>
      <c r="R711" s="38">
        <v>27</v>
      </c>
      <c r="S711" s="300"/>
      <c r="T711" s="300"/>
      <c r="U711" s="305"/>
      <c r="V711" s="305"/>
      <c r="W711" s="306" t="s">
        <v>15</v>
      </c>
      <c r="Y711" s="38">
        <v>38</v>
      </c>
      <c r="Z711" s="300"/>
      <c r="AA711" s="300"/>
      <c r="AB711" s="305"/>
      <c r="AC711" s="305"/>
      <c r="AD711" s="306" t="s">
        <v>15</v>
      </c>
    </row>
    <row r="712" spans="1:30" x14ac:dyDescent="0.2">
      <c r="A712" s="38">
        <v>6</v>
      </c>
      <c r="B712" s="300"/>
      <c r="C712" s="300"/>
      <c r="D712" s="305"/>
      <c r="E712" s="305"/>
      <c r="F712" s="306"/>
      <c r="H712" s="38">
        <v>17</v>
      </c>
      <c r="I712" s="38"/>
      <c r="J712" s="38"/>
      <c r="K712" s="38"/>
      <c r="L712" s="300"/>
      <c r="M712" s="300"/>
      <c r="N712" s="305"/>
      <c r="O712" s="305"/>
      <c r="P712" s="306"/>
      <c r="R712" s="38">
        <v>28</v>
      </c>
      <c r="S712" s="300"/>
      <c r="T712" s="300"/>
      <c r="U712" s="305"/>
      <c r="V712" s="305"/>
      <c r="W712" s="306"/>
      <c r="Y712" s="38">
        <v>39</v>
      </c>
      <c r="Z712" s="300"/>
      <c r="AA712" s="300"/>
      <c r="AB712" s="305"/>
      <c r="AC712" s="305"/>
      <c r="AD712" s="306"/>
    </row>
    <row r="713" spans="1:30" x14ac:dyDescent="0.2">
      <c r="A713" s="38">
        <v>7</v>
      </c>
      <c r="B713" s="300"/>
      <c r="C713" s="300"/>
      <c r="D713" s="305"/>
      <c r="E713" s="305"/>
      <c r="F713" s="306"/>
      <c r="H713" s="38">
        <v>18</v>
      </c>
      <c r="I713" s="38"/>
      <c r="J713" s="38"/>
      <c r="K713" s="38"/>
      <c r="L713" s="300"/>
      <c r="M713" s="300"/>
      <c r="N713" s="305"/>
      <c r="O713" s="305"/>
      <c r="P713" s="306"/>
      <c r="R713" s="38">
        <v>29</v>
      </c>
      <c r="S713" s="300"/>
      <c r="T713" s="300"/>
      <c r="U713" s="305"/>
      <c r="V713" s="305"/>
      <c r="W713" s="306"/>
      <c r="Y713" s="38">
        <v>40</v>
      </c>
      <c r="Z713" s="300"/>
      <c r="AA713" s="300"/>
      <c r="AB713" s="305"/>
      <c r="AC713" s="305"/>
      <c r="AD713" s="306"/>
    </row>
    <row r="714" spans="1:30" x14ac:dyDescent="0.2">
      <c r="A714" s="38">
        <v>8</v>
      </c>
      <c r="B714" s="300"/>
      <c r="C714" s="300"/>
      <c r="D714" s="305"/>
      <c r="E714" s="305"/>
      <c r="F714" s="306"/>
      <c r="H714" s="38">
        <v>19</v>
      </c>
      <c r="I714" s="38"/>
      <c r="J714" s="38"/>
      <c r="K714" s="38"/>
      <c r="L714" s="300"/>
      <c r="M714" s="300"/>
      <c r="N714" s="305"/>
      <c r="O714" s="305"/>
      <c r="P714" s="306" t="s">
        <v>15</v>
      </c>
      <c r="R714" s="38">
        <v>30</v>
      </c>
      <c r="S714" s="300"/>
      <c r="T714" s="300"/>
      <c r="U714" s="305"/>
      <c r="V714" s="305"/>
      <c r="W714" s="306" t="s">
        <v>15</v>
      </c>
      <c r="Y714" s="38">
        <v>41</v>
      </c>
      <c r="Z714" s="300"/>
      <c r="AA714" s="300"/>
      <c r="AB714" s="305"/>
      <c r="AC714" s="305"/>
      <c r="AD714" s="306" t="s">
        <v>15</v>
      </c>
    </row>
    <row r="715" spans="1:30" x14ac:dyDescent="0.2">
      <c r="A715" s="38">
        <v>9</v>
      </c>
      <c r="B715" s="300"/>
      <c r="C715" s="300"/>
      <c r="D715" s="305"/>
      <c r="E715" s="305"/>
      <c r="F715" s="306"/>
      <c r="H715" s="38">
        <v>20</v>
      </c>
      <c r="I715" s="38"/>
      <c r="J715" s="38"/>
      <c r="K715" s="38"/>
      <c r="L715" s="300"/>
      <c r="M715" s="300"/>
      <c r="N715" s="305"/>
      <c r="O715" s="305"/>
      <c r="P715" s="306"/>
      <c r="R715" s="38">
        <v>31</v>
      </c>
      <c r="S715" s="300"/>
      <c r="T715" s="300"/>
      <c r="U715" s="305"/>
      <c r="V715" s="305"/>
      <c r="W715" s="306"/>
      <c r="Y715" s="38">
        <v>42</v>
      </c>
      <c r="Z715" s="300"/>
      <c r="AA715" s="300"/>
      <c r="AB715" s="305"/>
      <c r="AC715" s="305"/>
      <c r="AD715" s="306"/>
    </row>
    <row r="716" spans="1:30" x14ac:dyDescent="0.2">
      <c r="A716" s="38">
        <v>10</v>
      </c>
      <c r="B716" s="300"/>
      <c r="C716" s="300"/>
      <c r="D716" s="305"/>
      <c r="E716" s="305"/>
      <c r="F716" s="306"/>
      <c r="H716" s="38">
        <v>21</v>
      </c>
      <c r="I716" s="38"/>
      <c r="J716" s="38"/>
      <c r="K716" s="38"/>
      <c r="L716" s="300"/>
      <c r="M716" s="300"/>
      <c r="N716" s="305"/>
      <c r="O716" s="305"/>
      <c r="P716" s="306"/>
      <c r="R716" s="38">
        <v>32</v>
      </c>
      <c r="S716" s="300"/>
      <c r="T716" s="300"/>
      <c r="U716" s="305"/>
      <c r="V716" s="305"/>
      <c r="W716" s="306"/>
      <c r="Y716" s="38">
        <v>43</v>
      </c>
      <c r="Z716" s="300"/>
      <c r="AA716" s="300"/>
      <c r="AB716" s="305"/>
      <c r="AC716" s="305"/>
      <c r="AD716" s="306"/>
    </row>
    <row r="717" spans="1:30" ht="13.5" thickBot="1" x14ac:dyDescent="0.25">
      <c r="A717" s="39">
        <v>11</v>
      </c>
      <c r="B717" s="307"/>
      <c r="C717" s="307"/>
      <c r="D717" s="305"/>
      <c r="E717" s="305"/>
      <c r="F717" s="308"/>
      <c r="H717" s="38">
        <v>22</v>
      </c>
      <c r="I717" s="38"/>
      <c r="J717" s="38"/>
      <c r="K717" s="38"/>
      <c r="L717" s="300"/>
      <c r="M717" s="300"/>
      <c r="N717" s="307"/>
      <c r="O717" s="305"/>
      <c r="P717" s="306"/>
      <c r="R717" s="38">
        <v>33</v>
      </c>
      <c r="S717" s="307"/>
      <c r="T717" s="307"/>
      <c r="U717" s="307"/>
      <c r="V717" s="305"/>
      <c r="W717" s="308"/>
      <c r="Y717" s="40"/>
      <c r="Z717" s="42" t="s">
        <v>5</v>
      </c>
      <c r="AA717" s="43"/>
      <c r="AB717" s="43"/>
      <c r="AC717" s="43"/>
      <c r="AD717" s="44">
        <f>SUM(F707:F717)+SUM(P707:P717)+SUM(AD707:AD716)+SUM(W707:W717)</f>
        <v>0</v>
      </c>
    </row>
    <row r="718" spans="1:30" x14ac:dyDescent="0.2">
      <c r="L718" s="3"/>
    </row>
    <row r="719" spans="1:30" x14ac:dyDescent="0.2">
      <c r="L719" s="3"/>
    </row>
    <row r="720" spans="1:30" x14ac:dyDescent="0.2">
      <c r="L720" s="3"/>
    </row>
    <row r="721" spans="1:30" x14ac:dyDescent="0.2">
      <c r="L721" s="3"/>
    </row>
    <row r="722" spans="1:30" x14ac:dyDescent="0.2">
      <c r="L722" s="3"/>
    </row>
    <row r="723" spans="1:30" x14ac:dyDescent="0.2">
      <c r="L723" s="3"/>
    </row>
    <row r="724" spans="1:30" ht="13.5" thickBot="1" x14ac:dyDescent="0.25">
      <c r="L724" s="3"/>
    </row>
    <row r="725" spans="1:30" x14ac:dyDescent="0.2">
      <c r="A725" s="33">
        <v>34</v>
      </c>
      <c r="B725" s="34"/>
      <c r="C725" s="471" t="s">
        <v>44</v>
      </c>
      <c r="D725" s="471" t="s">
        <v>182</v>
      </c>
      <c r="E725" s="471" t="s">
        <v>41</v>
      </c>
      <c r="F725" s="471" t="s">
        <v>21</v>
      </c>
      <c r="H725" s="33"/>
      <c r="I725" s="34"/>
      <c r="J725" s="34"/>
      <c r="K725" s="34"/>
      <c r="L725" s="34"/>
      <c r="M725" s="471" t="s">
        <v>44</v>
      </c>
      <c r="N725" s="471" t="s">
        <v>182</v>
      </c>
      <c r="O725" s="471" t="s">
        <v>41</v>
      </c>
      <c r="P725" s="471" t="s">
        <v>21</v>
      </c>
      <c r="R725" s="33">
        <v>34</v>
      </c>
      <c r="S725" s="34"/>
      <c r="T725" s="471" t="s">
        <v>44</v>
      </c>
      <c r="U725" s="471" t="s">
        <v>182</v>
      </c>
      <c r="V725" s="471" t="s">
        <v>41</v>
      </c>
      <c r="W725" s="471" t="s">
        <v>21</v>
      </c>
      <c r="Y725" s="33"/>
      <c r="Z725" s="34"/>
      <c r="AA725" s="471" t="s">
        <v>44</v>
      </c>
      <c r="AB725" s="471" t="s">
        <v>182</v>
      </c>
      <c r="AC725" s="471" t="s">
        <v>41</v>
      </c>
      <c r="AD725" s="471" t="s">
        <v>21</v>
      </c>
    </row>
    <row r="726" spans="1:30" ht="25.5" x14ac:dyDescent="0.2">
      <c r="A726" s="35" t="s">
        <v>9</v>
      </c>
      <c r="B726" s="64" t="str">
        <f>+" אסמכתא " &amp; B36 &amp;"         חזרה לטבלה "</f>
        <v xml:space="preserve"> אסמכתא          חזרה לטבלה </v>
      </c>
      <c r="C726" s="472"/>
      <c r="D726" s="473" t="s">
        <v>93</v>
      </c>
      <c r="E726" s="472"/>
      <c r="F726" s="473"/>
      <c r="H726" s="35" t="s">
        <v>27</v>
      </c>
      <c r="I726" s="37"/>
      <c r="J726" s="37"/>
      <c r="K726" s="37"/>
      <c r="L726" s="64" t="str">
        <f>+" אסמכתא " &amp; B36 &amp;"         חזרה לטבלה "</f>
        <v xml:space="preserve"> אסמכתא          חזרה לטבלה </v>
      </c>
      <c r="M726" s="472"/>
      <c r="N726" s="473" t="s">
        <v>93</v>
      </c>
      <c r="O726" s="472"/>
      <c r="P726" s="473"/>
      <c r="R726" s="35" t="s">
        <v>9</v>
      </c>
      <c r="S726" s="64" t="str">
        <f>+" אסמכתא " &amp; B36 &amp;"         חזרה לטבלה "</f>
        <v xml:space="preserve"> אסמכתא          חזרה לטבלה </v>
      </c>
      <c r="T726" s="472"/>
      <c r="U726" s="473" t="s">
        <v>93</v>
      </c>
      <c r="V726" s="472"/>
      <c r="W726" s="473"/>
      <c r="Y726" s="35" t="s">
        <v>27</v>
      </c>
      <c r="Z726" s="64" t="str">
        <f>+" אסמכתא " &amp; B36 &amp;"         חזרה לטבלה "</f>
        <v xml:space="preserve"> אסמכתא          חזרה לטבלה </v>
      </c>
      <c r="AA726" s="472"/>
      <c r="AB726" s="473" t="s">
        <v>93</v>
      </c>
      <c r="AC726" s="472"/>
      <c r="AD726" s="473"/>
    </row>
    <row r="727" spans="1:30" x14ac:dyDescent="0.2">
      <c r="A727" s="38">
        <v>1</v>
      </c>
      <c r="B727" s="300"/>
      <c r="C727" s="300"/>
      <c r="D727" s="305"/>
      <c r="E727" s="305"/>
      <c r="F727" s="306"/>
      <c r="H727" s="38">
        <v>12</v>
      </c>
      <c r="I727" s="38"/>
      <c r="J727" s="38"/>
      <c r="K727" s="38"/>
      <c r="L727" s="300"/>
      <c r="M727" s="300"/>
      <c r="N727" s="305"/>
      <c r="O727" s="305"/>
      <c r="P727" s="306" t="s">
        <v>15</v>
      </c>
      <c r="R727" s="38">
        <v>23</v>
      </c>
      <c r="S727" s="300"/>
      <c r="T727" s="300"/>
      <c r="U727" s="305"/>
      <c r="V727" s="305"/>
      <c r="W727" s="306"/>
      <c r="Y727" s="38">
        <v>34</v>
      </c>
      <c r="Z727" s="300"/>
      <c r="AA727" s="300"/>
      <c r="AB727" s="305"/>
      <c r="AC727" s="305"/>
      <c r="AD727" s="306"/>
    </row>
    <row r="728" spans="1:30" x14ac:dyDescent="0.2">
      <c r="A728" s="38">
        <v>2</v>
      </c>
      <c r="B728" s="300"/>
      <c r="C728" s="300"/>
      <c r="D728" s="305"/>
      <c r="E728" s="305"/>
      <c r="F728" s="306"/>
      <c r="H728" s="38">
        <v>13</v>
      </c>
      <c r="I728" s="38"/>
      <c r="J728" s="38"/>
      <c r="K728" s="38"/>
      <c r="L728" s="300"/>
      <c r="M728" s="300"/>
      <c r="N728" s="305"/>
      <c r="O728" s="305"/>
      <c r="P728" s="306"/>
      <c r="R728" s="38">
        <v>24</v>
      </c>
      <c r="S728" s="300"/>
      <c r="T728" s="300"/>
      <c r="U728" s="305"/>
      <c r="V728" s="305"/>
      <c r="W728" s="306"/>
      <c r="Y728" s="38">
        <v>35</v>
      </c>
      <c r="Z728" s="300"/>
      <c r="AA728" s="300"/>
      <c r="AB728" s="305"/>
      <c r="AC728" s="305"/>
      <c r="AD728" s="306"/>
    </row>
    <row r="729" spans="1:30" x14ac:dyDescent="0.2">
      <c r="A729" s="38">
        <v>3</v>
      </c>
      <c r="B729" s="300"/>
      <c r="C729" s="300"/>
      <c r="D729" s="305"/>
      <c r="E729" s="305"/>
      <c r="F729" s="306"/>
      <c r="H729" s="38">
        <v>14</v>
      </c>
      <c r="I729" s="38"/>
      <c r="J729" s="38"/>
      <c r="K729" s="38"/>
      <c r="L729" s="300"/>
      <c r="M729" s="300"/>
      <c r="N729" s="305"/>
      <c r="O729" s="305"/>
      <c r="P729" s="306"/>
      <c r="R729" s="38">
        <v>25</v>
      </c>
      <c r="S729" s="300"/>
      <c r="T729" s="300"/>
      <c r="U729" s="305"/>
      <c r="V729" s="305"/>
      <c r="W729" s="306" t="s">
        <v>15</v>
      </c>
      <c r="Y729" s="38">
        <v>36</v>
      </c>
      <c r="Z729" s="300"/>
      <c r="AA729" s="300"/>
      <c r="AB729" s="305"/>
      <c r="AC729" s="305"/>
      <c r="AD729" s="306"/>
    </row>
    <row r="730" spans="1:30" x14ac:dyDescent="0.2">
      <c r="A730" s="38">
        <v>4</v>
      </c>
      <c r="B730" s="300"/>
      <c r="C730" s="300"/>
      <c r="D730" s="305"/>
      <c r="E730" s="305"/>
      <c r="F730" s="306"/>
      <c r="H730" s="38">
        <v>15</v>
      </c>
      <c r="I730" s="38"/>
      <c r="J730" s="38"/>
      <c r="K730" s="38"/>
      <c r="L730" s="300"/>
      <c r="M730" s="300"/>
      <c r="N730" s="305"/>
      <c r="O730" s="305"/>
      <c r="P730" s="306"/>
      <c r="R730" s="38">
        <v>26</v>
      </c>
      <c r="S730" s="300"/>
      <c r="T730" s="300"/>
      <c r="U730" s="305"/>
      <c r="V730" s="305"/>
      <c r="W730" s="306"/>
      <c r="Y730" s="38">
        <v>37</v>
      </c>
      <c r="Z730" s="300"/>
      <c r="AA730" s="300"/>
      <c r="AB730" s="305"/>
      <c r="AC730" s="305"/>
      <c r="AD730" s="306"/>
    </row>
    <row r="731" spans="1:30" x14ac:dyDescent="0.2">
      <c r="A731" s="38">
        <v>5</v>
      </c>
      <c r="B731" s="300"/>
      <c r="C731" s="300"/>
      <c r="D731" s="305"/>
      <c r="E731" s="305"/>
      <c r="F731" s="306"/>
      <c r="H731" s="38">
        <v>16</v>
      </c>
      <c r="I731" s="38"/>
      <c r="J731" s="38"/>
      <c r="K731" s="38"/>
      <c r="L731" s="300"/>
      <c r="M731" s="300"/>
      <c r="N731" s="305"/>
      <c r="O731" s="305"/>
      <c r="P731" s="306" t="s">
        <v>15</v>
      </c>
      <c r="R731" s="38">
        <v>27</v>
      </c>
      <c r="S731" s="300"/>
      <c r="T731" s="300"/>
      <c r="U731" s="305"/>
      <c r="V731" s="305"/>
      <c r="W731" s="306"/>
      <c r="Y731" s="38">
        <v>38</v>
      </c>
      <c r="Z731" s="300"/>
      <c r="AA731" s="300"/>
      <c r="AB731" s="305"/>
      <c r="AC731" s="305"/>
      <c r="AD731" s="306" t="s">
        <v>15</v>
      </c>
    </row>
    <row r="732" spans="1:30" x14ac:dyDescent="0.2">
      <c r="A732" s="38">
        <v>6</v>
      </c>
      <c r="B732" s="300"/>
      <c r="C732" s="300"/>
      <c r="D732" s="305"/>
      <c r="E732" s="305"/>
      <c r="F732" s="306"/>
      <c r="H732" s="38">
        <v>17</v>
      </c>
      <c r="I732" s="38"/>
      <c r="J732" s="38"/>
      <c r="K732" s="38"/>
      <c r="L732" s="300"/>
      <c r="M732" s="300"/>
      <c r="N732" s="305"/>
      <c r="O732" s="305"/>
      <c r="P732" s="306"/>
      <c r="R732" s="38">
        <v>28</v>
      </c>
      <c r="S732" s="300"/>
      <c r="T732" s="300"/>
      <c r="U732" s="305"/>
      <c r="V732" s="305"/>
      <c r="W732" s="306"/>
      <c r="Y732" s="38">
        <v>39</v>
      </c>
      <c r="Z732" s="300"/>
      <c r="AA732" s="300"/>
      <c r="AB732" s="305"/>
      <c r="AC732" s="305"/>
      <c r="AD732" s="306"/>
    </row>
    <row r="733" spans="1:30" x14ac:dyDescent="0.2">
      <c r="A733" s="38">
        <v>7</v>
      </c>
      <c r="B733" s="300"/>
      <c r="C733" s="300"/>
      <c r="D733" s="305"/>
      <c r="E733" s="305"/>
      <c r="F733" s="306"/>
      <c r="H733" s="38">
        <v>18</v>
      </c>
      <c r="I733" s="38"/>
      <c r="J733" s="38"/>
      <c r="K733" s="38"/>
      <c r="L733" s="300"/>
      <c r="M733" s="300"/>
      <c r="N733" s="305"/>
      <c r="O733" s="305"/>
      <c r="P733" s="306"/>
      <c r="R733" s="38">
        <v>29</v>
      </c>
      <c r="S733" s="300"/>
      <c r="T733" s="300"/>
      <c r="U733" s="305"/>
      <c r="V733" s="305"/>
      <c r="W733" s="306"/>
      <c r="Y733" s="38">
        <v>40</v>
      </c>
      <c r="Z733" s="300"/>
      <c r="AA733" s="300"/>
      <c r="AB733" s="305"/>
      <c r="AC733" s="305"/>
      <c r="AD733" s="306"/>
    </row>
    <row r="734" spans="1:30" x14ac:dyDescent="0.2">
      <c r="A734" s="38">
        <v>8</v>
      </c>
      <c r="B734" s="300"/>
      <c r="C734" s="300"/>
      <c r="D734" s="305"/>
      <c r="E734" s="305"/>
      <c r="F734" s="306"/>
      <c r="H734" s="38">
        <v>19</v>
      </c>
      <c r="I734" s="38"/>
      <c r="J734" s="38"/>
      <c r="K734" s="38"/>
      <c r="L734" s="300"/>
      <c r="M734" s="300"/>
      <c r="N734" s="305"/>
      <c r="O734" s="305"/>
      <c r="P734" s="306" t="s">
        <v>15</v>
      </c>
      <c r="R734" s="38">
        <v>30</v>
      </c>
      <c r="S734" s="300"/>
      <c r="T734" s="300"/>
      <c r="U734" s="305"/>
      <c r="V734" s="305"/>
      <c r="W734" s="306"/>
      <c r="Y734" s="38">
        <v>41</v>
      </c>
      <c r="Z734" s="300"/>
      <c r="AA734" s="300"/>
      <c r="AB734" s="305"/>
      <c r="AC734" s="305"/>
      <c r="AD734" s="306" t="s">
        <v>15</v>
      </c>
    </row>
    <row r="735" spans="1:30" x14ac:dyDescent="0.2">
      <c r="A735" s="38">
        <v>9</v>
      </c>
      <c r="B735" s="300"/>
      <c r="C735" s="300"/>
      <c r="D735" s="305"/>
      <c r="E735" s="305"/>
      <c r="F735" s="306"/>
      <c r="H735" s="38">
        <v>20</v>
      </c>
      <c r="I735" s="38"/>
      <c r="J735" s="38"/>
      <c r="K735" s="38"/>
      <c r="L735" s="300"/>
      <c r="M735" s="300"/>
      <c r="N735" s="305"/>
      <c r="O735" s="305"/>
      <c r="P735" s="306"/>
      <c r="R735" s="38">
        <v>31</v>
      </c>
      <c r="S735" s="300"/>
      <c r="T735" s="300"/>
      <c r="U735" s="305"/>
      <c r="V735" s="305"/>
      <c r="W735" s="306"/>
      <c r="Y735" s="38">
        <v>42</v>
      </c>
      <c r="Z735" s="300"/>
      <c r="AA735" s="300"/>
      <c r="AB735" s="305"/>
      <c r="AC735" s="305"/>
      <c r="AD735" s="306"/>
    </row>
    <row r="736" spans="1:30" x14ac:dyDescent="0.2">
      <c r="A736" s="38">
        <v>10</v>
      </c>
      <c r="B736" s="300"/>
      <c r="C736" s="300"/>
      <c r="D736" s="305"/>
      <c r="E736" s="305"/>
      <c r="F736" s="306"/>
      <c r="H736" s="38">
        <v>21</v>
      </c>
      <c r="I736" s="38"/>
      <c r="J736" s="38"/>
      <c r="K736" s="38"/>
      <c r="L736" s="300"/>
      <c r="M736" s="300"/>
      <c r="N736" s="305"/>
      <c r="O736" s="305"/>
      <c r="P736" s="306"/>
      <c r="R736" s="38">
        <v>32</v>
      </c>
      <c r="S736" s="300"/>
      <c r="T736" s="300"/>
      <c r="U736" s="305"/>
      <c r="V736" s="305"/>
      <c r="W736" s="306"/>
      <c r="Y736" s="38">
        <v>43</v>
      </c>
      <c r="Z736" s="300"/>
      <c r="AA736" s="300"/>
      <c r="AB736" s="305"/>
      <c r="AC736" s="305"/>
      <c r="AD736" s="306"/>
    </row>
    <row r="737" spans="1:30" ht="13.5" thickBot="1" x14ac:dyDescent="0.25">
      <c r="A737" s="39">
        <v>11</v>
      </c>
      <c r="B737" s="307"/>
      <c r="C737" s="307"/>
      <c r="D737" s="305"/>
      <c r="E737" s="305"/>
      <c r="F737" s="308"/>
      <c r="H737" s="38">
        <v>22</v>
      </c>
      <c r="I737" s="38"/>
      <c r="J737" s="38"/>
      <c r="K737" s="38"/>
      <c r="L737" s="300"/>
      <c r="M737" s="300"/>
      <c r="N737" s="307"/>
      <c r="O737" s="305"/>
      <c r="P737" s="306"/>
      <c r="R737" s="38">
        <v>33</v>
      </c>
      <c r="S737" s="307"/>
      <c r="T737" s="307"/>
      <c r="U737" s="307"/>
      <c r="V737" s="305"/>
      <c r="W737" s="308"/>
      <c r="Y737" s="40"/>
      <c r="Z737" s="42" t="s">
        <v>5</v>
      </c>
      <c r="AA737" s="43"/>
      <c r="AB737" s="43"/>
      <c r="AC737" s="43"/>
      <c r="AD737" s="44">
        <f>SUM(F727:F737)+SUM(P727:P737)+SUM(AD727:AD736)+SUM(W727:W737)</f>
        <v>0</v>
      </c>
    </row>
    <row r="738" spans="1:30" x14ac:dyDescent="0.2">
      <c r="L738" s="3"/>
    </row>
    <row r="739" spans="1:30" x14ac:dyDescent="0.2">
      <c r="L739" s="3"/>
    </row>
    <row r="740" spans="1:30" x14ac:dyDescent="0.2">
      <c r="L740" s="3"/>
    </row>
    <row r="741" spans="1:30" x14ac:dyDescent="0.2">
      <c r="L741" s="3"/>
    </row>
    <row r="742" spans="1:30" x14ac:dyDescent="0.2">
      <c r="L742" s="3"/>
    </row>
    <row r="743" spans="1:30" x14ac:dyDescent="0.2">
      <c r="L743" s="3"/>
    </row>
    <row r="744" spans="1:30" ht="13.5" thickBot="1" x14ac:dyDescent="0.25">
      <c r="L744" s="3"/>
    </row>
    <row r="745" spans="1:30" x14ac:dyDescent="0.2">
      <c r="A745" s="33">
        <v>35</v>
      </c>
      <c r="B745" s="34"/>
      <c r="C745" s="471" t="s">
        <v>44</v>
      </c>
      <c r="D745" s="471" t="s">
        <v>182</v>
      </c>
      <c r="E745" s="471" t="s">
        <v>41</v>
      </c>
      <c r="F745" s="471" t="s">
        <v>21</v>
      </c>
      <c r="H745" s="33"/>
      <c r="I745" s="34"/>
      <c r="J745" s="34"/>
      <c r="K745" s="34"/>
      <c r="L745" s="34"/>
      <c r="M745" s="471" t="s">
        <v>44</v>
      </c>
      <c r="N745" s="471" t="s">
        <v>182</v>
      </c>
      <c r="O745" s="471" t="s">
        <v>41</v>
      </c>
      <c r="P745" s="471" t="s">
        <v>21</v>
      </c>
      <c r="R745" s="33">
        <v>35</v>
      </c>
      <c r="S745" s="34"/>
      <c r="T745" s="471" t="s">
        <v>44</v>
      </c>
      <c r="U745" s="471" t="s">
        <v>182</v>
      </c>
      <c r="V745" s="471" t="s">
        <v>41</v>
      </c>
      <c r="W745" s="471" t="s">
        <v>21</v>
      </c>
      <c r="Y745" s="33"/>
      <c r="Z745" s="34"/>
      <c r="AA745" s="471" t="s">
        <v>44</v>
      </c>
      <c r="AB745" s="471" t="s">
        <v>182</v>
      </c>
      <c r="AC745" s="471" t="s">
        <v>41</v>
      </c>
      <c r="AD745" s="471" t="s">
        <v>21</v>
      </c>
    </row>
    <row r="746" spans="1:30" ht="25.5" x14ac:dyDescent="0.2">
      <c r="A746" s="35" t="s">
        <v>9</v>
      </c>
      <c r="B746" s="64" t="str">
        <f>+" אסמכתא " &amp; B37 &amp;"         חזרה לטבלה "</f>
        <v xml:space="preserve"> אסמכתא          חזרה לטבלה </v>
      </c>
      <c r="C746" s="472"/>
      <c r="D746" s="473" t="s">
        <v>93</v>
      </c>
      <c r="E746" s="472"/>
      <c r="F746" s="473"/>
      <c r="H746" s="35" t="s">
        <v>27</v>
      </c>
      <c r="I746" s="37"/>
      <c r="J746" s="37"/>
      <c r="K746" s="37"/>
      <c r="L746" s="64" t="str">
        <f>+" אסמכתא " &amp; B37 &amp;"         חזרה לטבלה "</f>
        <v xml:space="preserve"> אסמכתא          חזרה לטבלה </v>
      </c>
      <c r="M746" s="472"/>
      <c r="N746" s="473" t="s">
        <v>93</v>
      </c>
      <c r="O746" s="472"/>
      <c r="P746" s="473"/>
      <c r="R746" s="35" t="s">
        <v>9</v>
      </c>
      <c r="S746" s="64" t="str">
        <f>+" אסמכתא " &amp; B37 &amp;"         חזרה לטבלה "</f>
        <v xml:space="preserve"> אסמכתא          חזרה לטבלה </v>
      </c>
      <c r="T746" s="472"/>
      <c r="U746" s="473" t="s">
        <v>93</v>
      </c>
      <c r="V746" s="472"/>
      <c r="W746" s="473"/>
      <c r="Y746" s="35" t="s">
        <v>27</v>
      </c>
      <c r="Z746" s="64" t="str">
        <f>+" אסמכתא " &amp; B37 &amp;"         חזרה לטבלה "</f>
        <v xml:space="preserve"> אסמכתא          חזרה לטבלה </v>
      </c>
      <c r="AA746" s="472"/>
      <c r="AB746" s="473" t="s">
        <v>93</v>
      </c>
      <c r="AC746" s="472"/>
      <c r="AD746" s="473"/>
    </row>
    <row r="747" spans="1:30" x14ac:dyDescent="0.2">
      <c r="A747" s="38">
        <v>1</v>
      </c>
      <c r="B747" s="300"/>
      <c r="C747" s="300"/>
      <c r="D747" s="305"/>
      <c r="E747" s="305"/>
      <c r="F747" s="306"/>
      <c r="H747" s="38">
        <v>12</v>
      </c>
      <c r="I747" s="38"/>
      <c r="J747" s="38"/>
      <c r="K747" s="38"/>
      <c r="L747" s="300"/>
      <c r="M747" s="300"/>
      <c r="N747" s="305"/>
      <c r="O747" s="305"/>
      <c r="P747" s="306" t="s">
        <v>15</v>
      </c>
      <c r="R747" s="38">
        <v>23</v>
      </c>
      <c r="S747" s="300"/>
      <c r="T747" s="300"/>
      <c r="U747" s="305"/>
      <c r="V747" s="305"/>
      <c r="W747" s="306"/>
      <c r="Y747" s="38">
        <v>34</v>
      </c>
      <c r="Z747" s="300"/>
      <c r="AA747" s="300"/>
      <c r="AB747" s="305"/>
      <c r="AC747" s="305"/>
      <c r="AD747" s="306" t="s">
        <v>15</v>
      </c>
    </row>
    <row r="748" spans="1:30" x14ac:dyDescent="0.2">
      <c r="A748" s="38">
        <v>2</v>
      </c>
      <c r="B748" s="300"/>
      <c r="C748" s="300"/>
      <c r="D748" s="305"/>
      <c r="E748" s="305"/>
      <c r="F748" s="306"/>
      <c r="H748" s="38">
        <v>13</v>
      </c>
      <c r="I748" s="38"/>
      <c r="J748" s="38"/>
      <c r="K748" s="38"/>
      <c r="L748" s="300"/>
      <c r="M748" s="300"/>
      <c r="N748" s="305"/>
      <c r="O748" s="305"/>
      <c r="P748" s="306"/>
      <c r="R748" s="38">
        <v>24</v>
      </c>
      <c r="S748" s="300"/>
      <c r="T748" s="300"/>
      <c r="U748" s="305"/>
      <c r="V748" s="305"/>
      <c r="W748" s="306"/>
      <c r="Y748" s="38">
        <v>35</v>
      </c>
      <c r="Z748" s="300"/>
      <c r="AA748" s="300"/>
      <c r="AB748" s="305"/>
      <c r="AC748" s="305"/>
      <c r="AD748" s="306"/>
    </row>
    <row r="749" spans="1:30" x14ac:dyDescent="0.2">
      <c r="A749" s="38">
        <v>3</v>
      </c>
      <c r="B749" s="300"/>
      <c r="C749" s="300"/>
      <c r="D749" s="305"/>
      <c r="E749" s="305"/>
      <c r="F749" s="306"/>
      <c r="H749" s="38">
        <v>14</v>
      </c>
      <c r="I749" s="38"/>
      <c r="J749" s="38"/>
      <c r="K749" s="38"/>
      <c r="L749" s="300"/>
      <c r="M749" s="300"/>
      <c r="N749" s="305"/>
      <c r="O749" s="305"/>
      <c r="P749" s="306"/>
      <c r="R749" s="38">
        <v>25</v>
      </c>
      <c r="S749" s="300"/>
      <c r="T749" s="300"/>
      <c r="U749" s="305"/>
      <c r="V749" s="305"/>
      <c r="W749" s="306" t="s">
        <v>15</v>
      </c>
      <c r="Y749" s="38">
        <v>36</v>
      </c>
      <c r="Z749" s="300"/>
      <c r="AA749" s="300"/>
      <c r="AB749" s="305"/>
      <c r="AC749" s="305"/>
      <c r="AD749" s="306"/>
    </row>
    <row r="750" spans="1:30" x14ac:dyDescent="0.2">
      <c r="A750" s="38">
        <v>4</v>
      </c>
      <c r="B750" s="300"/>
      <c r="C750" s="300"/>
      <c r="D750" s="305"/>
      <c r="E750" s="305"/>
      <c r="F750" s="306"/>
      <c r="H750" s="38">
        <v>15</v>
      </c>
      <c r="I750" s="38"/>
      <c r="J750" s="38"/>
      <c r="K750" s="38"/>
      <c r="L750" s="300"/>
      <c r="M750" s="300"/>
      <c r="N750" s="305"/>
      <c r="O750" s="305"/>
      <c r="P750" s="306"/>
      <c r="R750" s="38">
        <v>26</v>
      </c>
      <c r="S750" s="300"/>
      <c r="T750" s="300"/>
      <c r="U750" s="305"/>
      <c r="V750" s="305"/>
      <c r="W750" s="306"/>
      <c r="Y750" s="38">
        <v>37</v>
      </c>
      <c r="Z750" s="300"/>
      <c r="AA750" s="300"/>
      <c r="AB750" s="305"/>
      <c r="AC750" s="305"/>
      <c r="AD750" s="306"/>
    </row>
    <row r="751" spans="1:30" x14ac:dyDescent="0.2">
      <c r="A751" s="38">
        <v>5</v>
      </c>
      <c r="B751" s="300"/>
      <c r="C751" s="300"/>
      <c r="D751" s="305"/>
      <c r="E751" s="305"/>
      <c r="F751" s="306"/>
      <c r="H751" s="38">
        <v>16</v>
      </c>
      <c r="I751" s="38"/>
      <c r="J751" s="38"/>
      <c r="K751" s="38"/>
      <c r="L751" s="300"/>
      <c r="M751" s="300"/>
      <c r="N751" s="305"/>
      <c r="O751" s="305"/>
      <c r="P751" s="306" t="s">
        <v>15</v>
      </c>
      <c r="R751" s="38">
        <v>27</v>
      </c>
      <c r="S751" s="300"/>
      <c r="T751" s="300"/>
      <c r="U751" s="305"/>
      <c r="V751" s="305"/>
      <c r="W751" s="306" t="s">
        <v>15</v>
      </c>
      <c r="Y751" s="38">
        <v>38</v>
      </c>
      <c r="Z751" s="300"/>
      <c r="AA751" s="300"/>
      <c r="AB751" s="305"/>
      <c r="AC751" s="305"/>
      <c r="AD751" s="306" t="s">
        <v>15</v>
      </c>
    </row>
    <row r="752" spans="1:30" x14ac:dyDescent="0.2">
      <c r="A752" s="38">
        <v>6</v>
      </c>
      <c r="B752" s="300"/>
      <c r="C752" s="300"/>
      <c r="D752" s="305"/>
      <c r="E752" s="305"/>
      <c r="F752" s="306"/>
      <c r="H752" s="38">
        <v>17</v>
      </c>
      <c r="I752" s="38"/>
      <c r="J752" s="38"/>
      <c r="K752" s="38"/>
      <c r="L752" s="300"/>
      <c r="M752" s="300"/>
      <c r="N752" s="305"/>
      <c r="O752" s="305"/>
      <c r="P752" s="306"/>
      <c r="R752" s="38">
        <v>28</v>
      </c>
      <c r="S752" s="300"/>
      <c r="T752" s="300"/>
      <c r="U752" s="305"/>
      <c r="V752" s="305"/>
      <c r="W752" s="306"/>
      <c r="Y752" s="38">
        <v>39</v>
      </c>
      <c r="Z752" s="300"/>
      <c r="AA752" s="300"/>
      <c r="AB752" s="305"/>
      <c r="AC752" s="305"/>
      <c r="AD752" s="306"/>
    </row>
    <row r="753" spans="1:30" x14ac:dyDescent="0.2">
      <c r="A753" s="38">
        <v>7</v>
      </c>
      <c r="B753" s="300"/>
      <c r="C753" s="300"/>
      <c r="D753" s="305"/>
      <c r="E753" s="305"/>
      <c r="F753" s="306"/>
      <c r="H753" s="38">
        <v>18</v>
      </c>
      <c r="I753" s="38"/>
      <c r="J753" s="38"/>
      <c r="K753" s="38"/>
      <c r="L753" s="300"/>
      <c r="M753" s="300"/>
      <c r="N753" s="305"/>
      <c r="O753" s="305"/>
      <c r="P753" s="306"/>
      <c r="R753" s="38">
        <v>29</v>
      </c>
      <c r="S753" s="300"/>
      <c r="T753" s="300"/>
      <c r="U753" s="305"/>
      <c r="V753" s="305"/>
      <c r="W753" s="306"/>
      <c r="Y753" s="38">
        <v>40</v>
      </c>
      <c r="Z753" s="300"/>
      <c r="AA753" s="300"/>
      <c r="AB753" s="305"/>
      <c r="AC753" s="305"/>
      <c r="AD753" s="306"/>
    </row>
    <row r="754" spans="1:30" x14ac:dyDescent="0.2">
      <c r="A754" s="38">
        <v>8</v>
      </c>
      <c r="B754" s="300"/>
      <c r="C754" s="300"/>
      <c r="D754" s="305"/>
      <c r="E754" s="305"/>
      <c r="F754" s="306"/>
      <c r="H754" s="38">
        <v>19</v>
      </c>
      <c r="I754" s="38"/>
      <c r="J754" s="38"/>
      <c r="K754" s="38"/>
      <c r="L754" s="300"/>
      <c r="M754" s="300"/>
      <c r="N754" s="305"/>
      <c r="O754" s="305"/>
      <c r="P754" s="306" t="s">
        <v>15</v>
      </c>
      <c r="R754" s="38">
        <v>30</v>
      </c>
      <c r="S754" s="300"/>
      <c r="T754" s="300"/>
      <c r="U754" s="305"/>
      <c r="V754" s="305"/>
      <c r="W754" s="306" t="s">
        <v>15</v>
      </c>
      <c r="Y754" s="38">
        <v>41</v>
      </c>
      <c r="Z754" s="300"/>
      <c r="AA754" s="300"/>
      <c r="AB754" s="305"/>
      <c r="AC754" s="305"/>
      <c r="AD754" s="306" t="s">
        <v>15</v>
      </c>
    </row>
    <row r="755" spans="1:30" x14ac:dyDescent="0.2">
      <c r="A755" s="38">
        <v>9</v>
      </c>
      <c r="B755" s="300"/>
      <c r="C755" s="300"/>
      <c r="D755" s="305"/>
      <c r="E755" s="305"/>
      <c r="F755" s="306"/>
      <c r="H755" s="38">
        <v>20</v>
      </c>
      <c r="I755" s="38"/>
      <c r="J755" s="38"/>
      <c r="K755" s="38"/>
      <c r="L755" s="300"/>
      <c r="M755" s="300"/>
      <c r="N755" s="305"/>
      <c r="O755" s="305"/>
      <c r="P755" s="306"/>
      <c r="R755" s="38">
        <v>31</v>
      </c>
      <c r="S755" s="300"/>
      <c r="T755" s="300"/>
      <c r="U755" s="305"/>
      <c r="V755" s="305"/>
      <c r="W755" s="306"/>
      <c r="Y755" s="38">
        <v>42</v>
      </c>
      <c r="Z755" s="300"/>
      <c r="AA755" s="300"/>
      <c r="AB755" s="305"/>
      <c r="AC755" s="305"/>
      <c r="AD755" s="306"/>
    </row>
    <row r="756" spans="1:30" x14ac:dyDescent="0.2">
      <c r="A756" s="38">
        <v>10</v>
      </c>
      <c r="B756" s="300"/>
      <c r="C756" s="300"/>
      <c r="D756" s="305"/>
      <c r="E756" s="305"/>
      <c r="F756" s="306"/>
      <c r="H756" s="38">
        <v>21</v>
      </c>
      <c r="I756" s="38"/>
      <c r="J756" s="38"/>
      <c r="K756" s="38"/>
      <c r="L756" s="300"/>
      <c r="M756" s="300"/>
      <c r="N756" s="305"/>
      <c r="O756" s="305"/>
      <c r="P756" s="306"/>
      <c r="R756" s="38">
        <v>32</v>
      </c>
      <c r="S756" s="300"/>
      <c r="T756" s="300"/>
      <c r="U756" s="305"/>
      <c r="V756" s="305"/>
      <c r="W756" s="306"/>
      <c r="Y756" s="38">
        <v>43</v>
      </c>
      <c r="Z756" s="300"/>
      <c r="AA756" s="300"/>
      <c r="AB756" s="305"/>
      <c r="AC756" s="305"/>
      <c r="AD756" s="306"/>
    </row>
    <row r="757" spans="1:30" ht="13.5" thickBot="1" x14ac:dyDescent="0.25">
      <c r="A757" s="39">
        <v>11</v>
      </c>
      <c r="B757" s="307"/>
      <c r="C757" s="307"/>
      <c r="D757" s="305"/>
      <c r="E757" s="305"/>
      <c r="F757" s="308"/>
      <c r="H757" s="38">
        <v>22</v>
      </c>
      <c r="I757" s="38"/>
      <c r="J757" s="38"/>
      <c r="K757" s="38"/>
      <c r="L757" s="300"/>
      <c r="M757" s="300"/>
      <c r="N757" s="307"/>
      <c r="O757" s="305"/>
      <c r="P757" s="306"/>
      <c r="R757" s="38">
        <v>33</v>
      </c>
      <c r="S757" s="307"/>
      <c r="T757" s="307"/>
      <c r="U757" s="307"/>
      <c r="V757" s="305"/>
      <c r="W757" s="308"/>
      <c r="Y757" s="40"/>
      <c r="Z757" s="42" t="s">
        <v>5</v>
      </c>
      <c r="AA757" s="43"/>
      <c r="AB757" s="43"/>
      <c r="AC757" s="43"/>
      <c r="AD757" s="44">
        <f>SUM(F747:F757)+SUM(P747:P757)+SUM(AD747:AD756)+SUM(W747:W757)</f>
        <v>0</v>
      </c>
    </row>
    <row r="758" spans="1:30" x14ac:dyDescent="0.2">
      <c r="L758" s="3"/>
    </row>
    <row r="759" spans="1:30" x14ac:dyDescent="0.2">
      <c r="L759" s="3"/>
    </row>
  </sheetData>
  <sheetProtection password="CA7E" sheet="1" objects="1" scenarios="1"/>
  <protectedRanges>
    <protectedRange sqref="F747:F757 P747:P757 W747:W757 Z747:AA756 S747:T757 L747:M757 B747:C757 AD747:AD756" name="shunot35"/>
    <protectedRange sqref="F727:F737 P727:P737 W727:W737 Z727:AA736 S727:T737 L727:M737 B727:C737 AD727:AD736" name="shunot34"/>
    <protectedRange sqref="F707:F717 P707:P717 W707:W717 Z707:AA716 S707:T717 L707:M717 B707:C717 AD707:AD716" name="shunot33"/>
    <protectedRange sqref="F687:F697 P687:P697 W687:W697 Z687:AA696 S687:T697 L687:M697 B687:C697 AD687:AD696" name="shunot32"/>
    <protectedRange sqref="F667:F677 P667:P677 W667:W677 Z667:AA676 S667:T677 L667:M677 B667:C677 AD667:AD676" name="shunot31"/>
    <protectedRange sqref="F647:F657 P647:P657 W647:W657 Z647:AA656 S647:T657 L647:M657 B647:C657 AD647:AD656" name="shunot30"/>
    <protectedRange sqref="F627:F637 P627:P637 W627:W637 Z627:AA636 S627:T637 L627:M637 B627:C637 AD627:AD636" name="shunot29"/>
    <protectedRange sqref="F607:F617 P607:P617 W607:W617 Z607:AA616 S607:T617 L607:M617 B607:C617 AD607:AD616" name="shunot28"/>
    <protectedRange sqref="F587:F597 P587:P597 W587:W597 Z587:AA596 S587:T597 L587:M597 B587:C597 AD587:AD596" name="shunot27"/>
    <protectedRange sqref="F567:F577 P567:P577 W567:W577 Z567:AA576 S567:T577 L567:M577 B567:C577 AD567:AD576" name="shunot26"/>
    <protectedRange sqref="F547:F557 P547:P557 W547:W557 Z547:AA556 S547:T557 L547:M557 B547:C557 AD547:AD556" name="shunot25"/>
    <protectedRange sqref="F527:F537 P527:P537 W527:W537 Z527:AA536 S527:T537 L527:M537 B527:C537 AD527:AD536" name="shunot24"/>
    <protectedRange sqref="F507:F517 P507:P517 W507:W517 Z507:AA516 S507:T517 L507:M517 B507:C517 AD507:AD516" name="shunot23"/>
    <protectedRange sqref="F487:F497 P487:P497 W487:W497 Z487:AA496 S487:T497 L487:M497 B487:C497 AD487:AD496" name="shunot22"/>
    <protectedRange sqref="N467:N476 U467:U476 W467:W477 S467:T477 P467:P477 L467:M477 F467:F477 B467:C477 D467:D476 Z467:AB476 AD467:AD476" name="shunot21"/>
    <protectedRange sqref="F447:F457 P447:P457 W447:W457 Z447:AA456 S447:T457 L447:M457 B447:C457 AD447:AD456" name="shunot20"/>
    <protectedRange sqref="D3:D37 C35:C37" name="shunot0"/>
    <protectedRange sqref="E747:E757 O747:O757 V747:V757 Z67:AA76 S67:T77 L67:M77 B67:C77 E67:F77 E87:E97 E107:E117 E127:E137 E147:E157 E167:E177 E187:E197 E207:E217 E227:E237 E247:E257 E267:E277 E287:E297 E307:E317 E327:E337 E347:E357 E367:E377 E387:E397 E407:E417 E427:E437 E447:E457 E467:E477 E487:E497 E507:E517 E527:E537 E547:E557 E567:E577 E587:E597 E607:E617 E627:E637 E647:E657 E667:E677 E687:E697 E707:E717 E727:E737 O67:P77 O87:O97 O107:O117 O127:O137 O147:O157 O167:O177 O187:O197 O207:O217 O227:O237 O247:O257 O267:O277 O287:O297 O307:O317 O327:O337 O347:O357 O367:O377 O387:O397 O407:O417 O427:O437 O447:O457 O467:O477 O487:O497 O507:O517 O527:O537 O547:O557 O567:O577 O587:O597 O607:O617 O627:O637 O647:O657 O667:O677 O687:O697 O707:O717 O727:O737 V67:W77 V87:V97 V107:V117 V127:V137 V147:V157 V167:V177 V187:V197 V207:V217 V227:V237 V247:V257 V267:V277 V287:V297 V307:V317 V327:V337 V347:V357 V367:V377 V387:V397 V407:V417 V427:V437 V447:V457 V467:V477 V487:V497 V507:V517 V527:V537 V547:V557 V567:V577 V587:V597 V607:V617 V627:V637 V647:V657 V667:V677 V687:V697 V707:V717 V727:V737 AD67:AD76 AC747:AC757 AC67:AC77 AC87:AC97 AC107:AC117 AC127:AC137 AC147:AC157 AC167:AC177 AC187:AC197 AC207:AC217 AC227:AC237 AC247:AC257 AC267:AC277 AC287:AC297 AC307:AC317 AC327:AC337 AC347:AC357 AC367:AC377 AC387:AC397 AC407:AC417 AC427:AC437 AC447:AC457 AC467:AC477 AC487:AC497 AC507:AC517 AC527:AC537 AC547:AC557 AC567:AC577 AC587:AC597 AC607:AC617 AC627:AC637 AC647:AC657 AC667:AC677 AC687:AC697 AC707:AC717 AC727:AC737" name="shunot1"/>
    <protectedRange sqref="F87:F97 P87:P97 W87:W97 Z87:AA96 S87:T97 L87:M97 B87:C97 AD87:AD96" name="shunot2"/>
    <protectedRange sqref="F107:F117 P107:P117 W107:W117 Z107:AA116 S107:T117 L107:M117 B107:C117 AD107:AD116" name="shunot3"/>
    <protectedRange sqref="F127:F137 P127:P137 W127:W137 Z127:AA136 S127:T137 L127:M137 B127:C137 AD127:AD136" name="shunot4"/>
    <protectedRange sqref="F147:F157 P147:P157 W147:W157 Z147:AA156 S147:T157 L147:M157 B147:C157 AD147:AD156" name="shunot5"/>
    <protectedRange sqref="F167:F177 P167:P177 W167:W177 Z167:AA176 S167:T177 L167:M177 B167:C177 AD167:AD176" name="shunot6"/>
    <protectedRange sqref="F187:F197 P187:P197 W187:W197 Z187:AA196 S187:T197 L187:M197 B187:C197 AD187:AD196" name="shunot7"/>
    <protectedRange sqref="F207:F217 P207:P217 W207:W217 Z207:AA216 S207:T217 L207:M217 B207:C217 AD207:AD216" name="shunot8"/>
    <protectedRange sqref="F227:F237 P227:P237 W227:W237 Z227:AA236 S227:T237 L227:M237 B227:C237 AD227:AD236" name="shunot9"/>
    <protectedRange sqref="F247:F257 P247:P257 W247:W257 Z247:AA256 S247:T257 L247:M257 B247:C257 AD247:AD256" name="shunot10"/>
    <protectedRange sqref="F267:F277 P267:P277 W267:W277 Z267:AA276 S267:T277 L267:M277 B267:C277 AD267:AD276" name="shunot11"/>
    <protectedRange sqref="F287:F297 P287:P297 W287:W297 Z287:AA296 S287:T297 L287:M297 B287:C297 AD287:AD296" name="shunot12"/>
    <protectedRange sqref="F307:F317 P307:P317 W307:W317 Z307:AA316 S307:T317 L307:M317 B307:C317 AD307:AD316" name="shunot13"/>
    <protectedRange sqref="F327:F337 P327:P337 W327:W337 Z327:AA336 S327:T337 L327:M337 B327:C337 AD327:AD336" name="shunot14"/>
    <protectedRange sqref="F347:F357 P347:P357 W347:W357 Z347:AA356 S347:T357 L347:M357 B347:C357 AD347:AD356" name="shunot15"/>
    <protectedRange sqref="F367:F377 P367:P377 W367:W377 Z367:AA376 S367:T377 L367:M377 B367:C377 AD367:AD376" name="shunot16"/>
    <protectedRange sqref="F387:F397 P387:P397 W387:W397 Z387:AA396 S387:T397 L387:M397 B387:C397 AD387:AD396" name="shunot17"/>
    <protectedRange sqref="F407:F417 P407:P417 W407:W417 Z407:AA416 S407:T417 L407:M417 B407:C417 AD407:AD416" name="shunot18"/>
    <protectedRange sqref="F427:F437 P427:P437 W427:W437 Z427:AA436 S427:T437 L427:M437 B427:C437 AD427:AD436" name="shunot19"/>
    <protectedRange sqref="AB67:AB77 AB87:AB97 AB107:AB117 AB127:AB137 AB147:AB157 AB167:AB177 AB187:AB197 AB207:AB217 AB227:AB237 AB247:AB257 AB267:AB277 AB287:AB297 AB307:AB317 AB327:AB337 AB347:AB357 AB367:AB377 AB387:AB397 AB407:AB417 AB427:AB437 AB447:AB457 AB487:AB497 AB507:AB517 AB527:AB537 AB547:AB557 AB567:AB577 AB587:AB597 AB607:AB617 AB627:AB637 AB647:AB657 AB667:AB677 AB687:AB697 AB707:AB717 AB727:AB737 AB747:AB757 U67:U77 U87:U97 U107:U117 U127:U137 U147:U157 U167:U177 U187:U197 U207:U217 U227:U237 U247:U257 U267:U277 U287:U297 U307:U317 U327:U337 U347:U357 U367:U377 U387:U397 U407:U417 U427:U437 U447:U457 U487:U497 U507:U517 U527:U537 U547:U557 U567:U577 U587:U597 U607:U617 U627:U637 U647:U657 U667:U677 U687:U697 U707:U717 U727:U737 U747:U757 N67:N77 N87:N97 N107:N117 N127:N137 N147:N157 N167:N177 N187:N197 N207:N217 N227:N237 N247:N257 N267:N277 N287:N297 N307:N317 N327:N337 N347:N357 N367:N377 N387:N397 N407:N417 N427:N437 N447:N457 N487:N497 N507:N517 N527:N537 N547:N557 N567:N577 N587:N597 N607:N617 N627:N637 N647:N657 N667:N677 N687:N697 N707:N717 N727:N737 N747:N757 D67:D77 D87:D97 D107:D117 D127:D137 D147:D157 D167:D177 D187:D197 D207:D217 D227:D237 D247:D257 D267:D277 D287:D297 D307:D317 D327:D337 D347:D357 D367:D377 D387:D397 D407:D417 D427:D437 D447:D457 D487:D497 D507:D517 D527:D537 D547:D557 D567:D577 D587:D597 D607:D617 D627:D637 D647:D657 D667:D677 D687:D697 D707:D717 D727:D737 D747:D757" name="shunot1_1"/>
    <protectedRange sqref="C3:C34" name="kablan0"/>
  </protectedRanges>
  <customSheetViews>
    <customSheetView guid="{0C0A7354-1E68-4AF0-8238-6CB67405E9AA}" showRuler="0">
      <selection activeCell="F9" sqref="F9"/>
      <pageMargins left="0.75" right="0.75" top="1" bottom="1" header="0.5" footer="0.5"/>
      <headerFooter alignWithMargins="0"/>
    </customSheetView>
  </customSheetViews>
  <mergeCells count="559">
    <mergeCell ref="P85:P86"/>
    <mergeCell ref="P125:P126"/>
    <mergeCell ref="O125:O126"/>
    <mergeCell ref="O105:O106"/>
    <mergeCell ref="O225:O226"/>
    <mergeCell ref="P185:P186"/>
    <mergeCell ref="O345:O346"/>
    <mergeCell ref="O525:O526"/>
    <mergeCell ref="O505:O506"/>
    <mergeCell ref="N205:N206"/>
    <mergeCell ref="P665:P666"/>
    <mergeCell ref="P465:P466"/>
    <mergeCell ref="P225:P226"/>
    <mergeCell ref="P265:P266"/>
    <mergeCell ref="P285:P286"/>
    <mergeCell ref="P345:P346"/>
    <mergeCell ref="P425:P426"/>
    <mergeCell ref="P585:P586"/>
    <mergeCell ref="P325:P326"/>
    <mergeCell ref="P385:P386"/>
    <mergeCell ref="P625:P626"/>
    <mergeCell ref="P505:P506"/>
    <mergeCell ref="P545:P546"/>
    <mergeCell ref="P565:P566"/>
    <mergeCell ref="P605:P606"/>
    <mergeCell ref="P405:P406"/>
    <mergeCell ref="P525:P526"/>
    <mergeCell ref="P245:P246"/>
    <mergeCell ref="O425:O426"/>
    <mergeCell ref="O465:O466"/>
    <mergeCell ref="N185:N186"/>
    <mergeCell ref="P65:P66"/>
    <mergeCell ref="P145:P146"/>
    <mergeCell ref="P105:P106"/>
    <mergeCell ref="F145:F146"/>
    <mergeCell ref="M65:M66"/>
    <mergeCell ref="O325:O326"/>
    <mergeCell ref="N325:N326"/>
    <mergeCell ref="M205:M206"/>
    <mergeCell ref="N105:N106"/>
    <mergeCell ref="O145:O146"/>
    <mergeCell ref="O205:O206"/>
    <mergeCell ref="O245:O246"/>
    <mergeCell ref="N245:N246"/>
    <mergeCell ref="N265:N266"/>
    <mergeCell ref="N285:N286"/>
    <mergeCell ref="O285:O286"/>
    <mergeCell ref="O265:O266"/>
    <mergeCell ref="N125:N126"/>
    <mergeCell ref="N145:N146"/>
    <mergeCell ref="F185:F186"/>
    <mergeCell ref="P305:P306"/>
    <mergeCell ref="N305:N306"/>
    <mergeCell ref="O305:O306"/>
    <mergeCell ref="M145:M146"/>
    <mergeCell ref="M125:M126"/>
    <mergeCell ref="O65:O66"/>
    <mergeCell ref="O165:O166"/>
    <mergeCell ref="M165:M166"/>
    <mergeCell ref="O85:O86"/>
    <mergeCell ref="F85:F86"/>
    <mergeCell ref="M85:M86"/>
    <mergeCell ref="F65:F66"/>
    <mergeCell ref="N65:N66"/>
    <mergeCell ref="N85:N86"/>
    <mergeCell ref="F105:F106"/>
    <mergeCell ref="N165:N166"/>
    <mergeCell ref="C105:C106"/>
    <mergeCell ref="E105:E106"/>
    <mergeCell ref="M105:M106"/>
    <mergeCell ref="E125:E126"/>
    <mergeCell ref="C65:C66"/>
    <mergeCell ref="C85:C86"/>
    <mergeCell ref="E85:E86"/>
    <mergeCell ref="E65:E66"/>
    <mergeCell ref="P205:P206"/>
    <mergeCell ref="C145:C146"/>
    <mergeCell ref="E145:E146"/>
    <mergeCell ref="F125:F126"/>
    <mergeCell ref="C125:C126"/>
    <mergeCell ref="D145:D146"/>
    <mergeCell ref="P165:P166"/>
    <mergeCell ref="M185:M186"/>
    <mergeCell ref="O185:O186"/>
    <mergeCell ref="D165:D166"/>
    <mergeCell ref="D185:D186"/>
    <mergeCell ref="D205:D206"/>
    <mergeCell ref="C165:C166"/>
    <mergeCell ref="E165:E166"/>
    <mergeCell ref="F165:F166"/>
    <mergeCell ref="C205:C206"/>
    <mergeCell ref="E205:E206"/>
    <mergeCell ref="F205:F206"/>
    <mergeCell ref="C185:C186"/>
    <mergeCell ref="C245:C246"/>
    <mergeCell ref="E245:E246"/>
    <mergeCell ref="F245:F246"/>
    <mergeCell ref="M245:M246"/>
    <mergeCell ref="D245:D246"/>
    <mergeCell ref="F225:F226"/>
    <mergeCell ref="D225:D226"/>
    <mergeCell ref="C225:C226"/>
    <mergeCell ref="E185:E186"/>
    <mergeCell ref="E265:E266"/>
    <mergeCell ref="F265:F266"/>
    <mergeCell ref="D265:D266"/>
    <mergeCell ref="D285:D286"/>
    <mergeCell ref="E225:E226"/>
    <mergeCell ref="M225:M226"/>
    <mergeCell ref="C265:C266"/>
    <mergeCell ref="M265:M266"/>
    <mergeCell ref="E325:E326"/>
    <mergeCell ref="F325:F326"/>
    <mergeCell ref="M325:M326"/>
    <mergeCell ref="D325:D326"/>
    <mergeCell ref="C285:C286"/>
    <mergeCell ref="E285:E286"/>
    <mergeCell ref="F285:F286"/>
    <mergeCell ref="M285:M286"/>
    <mergeCell ref="M305:M306"/>
    <mergeCell ref="C305:C306"/>
    <mergeCell ref="E305:E306"/>
    <mergeCell ref="D305:D306"/>
    <mergeCell ref="F305:F306"/>
    <mergeCell ref="C325:C326"/>
    <mergeCell ref="N345:N346"/>
    <mergeCell ref="N365:N366"/>
    <mergeCell ref="N385:N386"/>
    <mergeCell ref="N405:N406"/>
    <mergeCell ref="M365:M366"/>
    <mergeCell ref="O365:O366"/>
    <mergeCell ref="M385:M386"/>
    <mergeCell ref="O385:O386"/>
    <mergeCell ref="C405:C406"/>
    <mergeCell ref="D405:D406"/>
    <mergeCell ref="F425:F426"/>
    <mergeCell ref="M425:M426"/>
    <mergeCell ref="E345:E346"/>
    <mergeCell ref="C365:C366"/>
    <mergeCell ref="E365:E366"/>
    <mergeCell ref="C385:C386"/>
    <mergeCell ref="E385:E386"/>
    <mergeCell ref="D385:D386"/>
    <mergeCell ref="C345:C346"/>
    <mergeCell ref="M405:M406"/>
    <mergeCell ref="C425:C426"/>
    <mergeCell ref="C465:C466"/>
    <mergeCell ref="E465:E466"/>
    <mergeCell ref="F465:F466"/>
    <mergeCell ref="D465:D466"/>
    <mergeCell ref="M465:M466"/>
    <mergeCell ref="M445:M446"/>
    <mergeCell ref="C445:C446"/>
    <mergeCell ref="E445:E446"/>
    <mergeCell ref="D445:D446"/>
    <mergeCell ref="F445:F446"/>
    <mergeCell ref="E425:E426"/>
    <mergeCell ref="D425:D426"/>
    <mergeCell ref="C545:C546"/>
    <mergeCell ref="E545:E546"/>
    <mergeCell ref="F545:F546"/>
    <mergeCell ref="M545:M546"/>
    <mergeCell ref="N585:N586"/>
    <mergeCell ref="D585:D586"/>
    <mergeCell ref="O565:O566"/>
    <mergeCell ref="C485:C486"/>
    <mergeCell ref="E485:E486"/>
    <mergeCell ref="F485:F486"/>
    <mergeCell ref="M485:M486"/>
    <mergeCell ref="F505:F506"/>
    <mergeCell ref="C505:C506"/>
    <mergeCell ref="E505:E506"/>
    <mergeCell ref="M505:M506"/>
    <mergeCell ref="C525:C526"/>
    <mergeCell ref="E525:E526"/>
    <mergeCell ref="M525:M526"/>
    <mergeCell ref="F525:F526"/>
    <mergeCell ref="C565:C566"/>
    <mergeCell ref="E565:E566"/>
    <mergeCell ref="D565:D566"/>
    <mergeCell ref="M565:M566"/>
    <mergeCell ref="F565:F566"/>
    <mergeCell ref="N565:N566"/>
    <mergeCell ref="C585:C586"/>
    <mergeCell ref="E585:E586"/>
    <mergeCell ref="M585:M586"/>
    <mergeCell ref="F585:F586"/>
    <mergeCell ref="C605:C606"/>
    <mergeCell ref="E605:E606"/>
    <mergeCell ref="F605:F606"/>
    <mergeCell ref="N605:N606"/>
    <mergeCell ref="D605:D606"/>
    <mergeCell ref="O625:O626"/>
    <mergeCell ref="N625:N626"/>
    <mergeCell ref="D625:D626"/>
    <mergeCell ref="F625:F626"/>
    <mergeCell ref="M605:M606"/>
    <mergeCell ref="O605:O606"/>
    <mergeCell ref="A1:C1"/>
    <mergeCell ref="F725:F726"/>
    <mergeCell ref="D65:D66"/>
    <mergeCell ref="D85:D86"/>
    <mergeCell ref="D105:D106"/>
    <mergeCell ref="D125:D126"/>
    <mergeCell ref="F705:F706"/>
    <mergeCell ref="C665:C666"/>
    <mergeCell ref="M645:M646"/>
    <mergeCell ref="C645:C646"/>
    <mergeCell ref="E645:E646"/>
    <mergeCell ref="F645:F646"/>
    <mergeCell ref="C625:C626"/>
    <mergeCell ref="E625:E626"/>
    <mergeCell ref="M625:M626"/>
    <mergeCell ref="M685:M686"/>
    <mergeCell ref="D665:D666"/>
    <mergeCell ref="D645:D646"/>
    <mergeCell ref="M665:M666"/>
    <mergeCell ref="E685:E686"/>
    <mergeCell ref="F685:F686"/>
    <mergeCell ref="E665:E666"/>
    <mergeCell ref="F665:F666"/>
    <mergeCell ref="M705:M706"/>
    <mergeCell ref="M725:M726"/>
    <mergeCell ref="O725:O726"/>
    <mergeCell ref="O685:O686"/>
    <mergeCell ref="C685:C686"/>
    <mergeCell ref="N725:N726"/>
    <mergeCell ref="C745:C746"/>
    <mergeCell ref="E745:E746"/>
    <mergeCell ref="F745:F746"/>
    <mergeCell ref="M745:M746"/>
    <mergeCell ref="D745:D746"/>
    <mergeCell ref="N745:N746"/>
    <mergeCell ref="D725:D726"/>
    <mergeCell ref="C725:C726"/>
    <mergeCell ref="E725:E726"/>
    <mergeCell ref="N685:N686"/>
    <mergeCell ref="N705:N706"/>
    <mergeCell ref="O705:O706"/>
    <mergeCell ref="C705:C706"/>
    <mergeCell ref="E705:E706"/>
    <mergeCell ref="W125:W126"/>
    <mergeCell ref="AA125:AA126"/>
    <mergeCell ref="T105:T106"/>
    <mergeCell ref="V105:V106"/>
    <mergeCell ref="W105:W106"/>
    <mergeCell ref="AA105:AA106"/>
    <mergeCell ref="U145:U146"/>
    <mergeCell ref="T205:T206"/>
    <mergeCell ref="V205:V206"/>
    <mergeCell ref="W205:W206"/>
    <mergeCell ref="AA205:AA206"/>
    <mergeCell ref="U205:U206"/>
    <mergeCell ref="O745:O746"/>
    <mergeCell ref="P745:P746"/>
    <mergeCell ref="P725:P726"/>
    <mergeCell ref="O645:O646"/>
    <mergeCell ref="P645:P646"/>
    <mergeCell ref="O485:O486"/>
    <mergeCell ref="P485:P486"/>
    <mergeCell ref="P365:P366"/>
    <mergeCell ref="T125:T126"/>
    <mergeCell ref="P705:P706"/>
    <mergeCell ref="P685:P686"/>
    <mergeCell ref="O665:O666"/>
    <mergeCell ref="O545:O546"/>
    <mergeCell ref="O585:O586"/>
    <mergeCell ref="P445:P446"/>
    <mergeCell ref="O445:O446"/>
    <mergeCell ref="O405:O406"/>
    <mergeCell ref="AC65:AC66"/>
    <mergeCell ref="AD65:AD66"/>
    <mergeCell ref="T85:T86"/>
    <mergeCell ref="V85:V86"/>
    <mergeCell ref="W85:W86"/>
    <mergeCell ref="AA85:AA86"/>
    <mergeCell ref="AC85:AC86"/>
    <mergeCell ref="AD85:AD86"/>
    <mergeCell ref="T65:T66"/>
    <mergeCell ref="V65:V66"/>
    <mergeCell ref="AB65:AB66"/>
    <mergeCell ref="AB85:AB86"/>
    <mergeCell ref="U65:U66"/>
    <mergeCell ref="U85:U86"/>
    <mergeCell ref="W65:W66"/>
    <mergeCell ref="AA65:AA66"/>
    <mergeCell ref="AC105:AC106"/>
    <mergeCell ref="AD105:AD106"/>
    <mergeCell ref="AC125:AC126"/>
    <mergeCell ref="AD125:AD126"/>
    <mergeCell ref="AC145:AC146"/>
    <mergeCell ref="AD145:AD146"/>
    <mergeCell ref="AC165:AC166"/>
    <mergeCell ref="AD165:AD166"/>
    <mergeCell ref="T145:T146"/>
    <mergeCell ref="V145:V146"/>
    <mergeCell ref="T165:T166"/>
    <mergeCell ref="V165:V166"/>
    <mergeCell ref="W165:W166"/>
    <mergeCell ref="AA165:AA166"/>
    <mergeCell ref="W145:W146"/>
    <mergeCell ref="AA145:AA146"/>
    <mergeCell ref="AB105:AB106"/>
    <mergeCell ref="AB125:AB126"/>
    <mergeCell ref="AB165:AB166"/>
    <mergeCell ref="AB145:AB146"/>
    <mergeCell ref="U105:U106"/>
    <mergeCell ref="U125:U126"/>
    <mergeCell ref="U165:U166"/>
    <mergeCell ref="V125:V126"/>
    <mergeCell ref="AC245:AC246"/>
    <mergeCell ref="AD245:AD246"/>
    <mergeCell ref="AC225:AC226"/>
    <mergeCell ref="AD225:AD226"/>
    <mergeCell ref="AC185:AC186"/>
    <mergeCell ref="AD185:AD186"/>
    <mergeCell ref="AC205:AC206"/>
    <mergeCell ref="AD205:AD206"/>
    <mergeCell ref="W225:W226"/>
    <mergeCell ref="AA225:AA226"/>
    <mergeCell ref="AB205:AB206"/>
    <mergeCell ref="AB185:AB186"/>
    <mergeCell ref="AB225:AB226"/>
    <mergeCell ref="AB245:AB246"/>
    <mergeCell ref="W245:W246"/>
    <mergeCell ref="AA245:AA246"/>
    <mergeCell ref="T285:T286"/>
    <mergeCell ref="V285:V286"/>
    <mergeCell ref="W285:W286"/>
    <mergeCell ref="AA285:AA286"/>
    <mergeCell ref="T185:T186"/>
    <mergeCell ref="V185:V186"/>
    <mergeCell ref="W185:W186"/>
    <mergeCell ref="AA185:AA186"/>
    <mergeCell ref="T225:T226"/>
    <mergeCell ref="V225:V226"/>
    <mergeCell ref="T245:T246"/>
    <mergeCell ref="V245:V246"/>
    <mergeCell ref="U245:U246"/>
    <mergeCell ref="U225:U226"/>
    <mergeCell ref="T305:T306"/>
    <mergeCell ref="V305:V306"/>
    <mergeCell ref="W325:W326"/>
    <mergeCell ref="AA325:AA326"/>
    <mergeCell ref="W305:W306"/>
    <mergeCell ref="AA305:AA306"/>
    <mergeCell ref="AC265:AC266"/>
    <mergeCell ref="T265:T266"/>
    <mergeCell ref="V265:V266"/>
    <mergeCell ref="W265:W266"/>
    <mergeCell ref="AA265:AA266"/>
    <mergeCell ref="T385:T386"/>
    <mergeCell ref="V385:V386"/>
    <mergeCell ref="AC365:AC366"/>
    <mergeCell ref="AD265:AD266"/>
    <mergeCell ref="AC285:AC286"/>
    <mergeCell ref="AD285:AD286"/>
    <mergeCell ref="AC305:AC306"/>
    <mergeCell ref="AD305:AD306"/>
    <mergeCell ref="T345:T346"/>
    <mergeCell ref="V345:V346"/>
    <mergeCell ref="W345:W346"/>
    <mergeCell ref="AA345:AA346"/>
    <mergeCell ref="AC325:AC326"/>
    <mergeCell ref="AD325:AD326"/>
    <mergeCell ref="AC345:AC346"/>
    <mergeCell ref="AD345:AD346"/>
    <mergeCell ref="T325:T326"/>
    <mergeCell ref="V325:V326"/>
    <mergeCell ref="AB265:AB266"/>
    <mergeCell ref="AB285:AB286"/>
    <mergeCell ref="AB325:AB326"/>
    <mergeCell ref="AB345:AB346"/>
    <mergeCell ref="AB305:AB306"/>
    <mergeCell ref="U305:U306"/>
    <mergeCell ref="T425:T426"/>
    <mergeCell ref="V425:V426"/>
    <mergeCell ref="W425:W426"/>
    <mergeCell ref="AA425:AA426"/>
    <mergeCell ref="AD365:AD366"/>
    <mergeCell ref="AC385:AC386"/>
    <mergeCell ref="AD385:AD386"/>
    <mergeCell ref="AC405:AC406"/>
    <mergeCell ref="AD405:AD406"/>
    <mergeCell ref="T405:T406"/>
    <mergeCell ref="V405:V406"/>
    <mergeCell ref="W405:W406"/>
    <mergeCell ref="AA405:AA406"/>
    <mergeCell ref="W385:W386"/>
    <mergeCell ref="AA385:AA386"/>
    <mergeCell ref="AB405:AB406"/>
    <mergeCell ref="U385:U386"/>
    <mergeCell ref="U405:U406"/>
    <mergeCell ref="T365:T366"/>
    <mergeCell ref="V365:V366"/>
    <mergeCell ref="W365:W366"/>
    <mergeCell ref="AA365:AA366"/>
    <mergeCell ref="AB365:AB366"/>
    <mergeCell ref="AB385:AB386"/>
    <mergeCell ref="AC425:AC426"/>
    <mergeCell ref="AD425:AD426"/>
    <mergeCell ref="AC445:AC446"/>
    <mergeCell ref="AD445:AD446"/>
    <mergeCell ref="AC465:AC466"/>
    <mergeCell ref="AD465:AD466"/>
    <mergeCell ref="AC485:AC486"/>
    <mergeCell ref="AD485:AD486"/>
    <mergeCell ref="T465:T466"/>
    <mergeCell ref="V465:V466"/>
    <mergeCell ref="T485:T486"/>
    <mergeCell ref="V485:V486"/>
    <mergeCell ref="W485:W486"/>
    <mergeCell ref="AA485:AA486"/>
    <mergeCell ref="W465:W466"/>
    <mergeCell ref="AA465:AA466"/>
    <mergeCell ref="AB425:AB426"/>
    <mergeCell ref="AB445:AB446"/>
    <mergeCell ref="AB485:AB486"/>
    <mergeCell ref="T445:T446"/>
    <mergeCell ref="V445:V446"/>
    <mergeCell ref="W445:W446"/>
    <mergeCell ref="AA445:AA446"/>
    <mergeCell ref="U445:U446"/>
    <mergeCell ref="AA505:AA506"/>
    <mergeCell ref="U505:U506"/>
    <mergeCell ref="V565:V566"/>
    <mergeCell ref="W565:W566"/>
    <mergeCell ref="U545:U546"/>
    <mergeCell ref="T525:T526"/>
    <mergeCell ref="V525:V526"/>
    <mergeCell ref="W525:W526"/>
    <mergeCell ref="W545:W546"/>
    <mergeCell ref="T545:T546"/>
    <mergeCell ref="V545:V546"/>
    <mergeCell ref="T565:T566"/>
    <mergeCell ref="AB625:AB626"/>
    <mergeCell ref="AB645:AB646"/>
    <mergeCell ref="AB545:AB546"/>
    <mergeCell ref="AB565:AB566"/>
    <mergeCell ref="AD505:AD506"/>
    <mergeCell ref="AC525:AC526"/>
    <mergeCell ref="AD525:AD526"/>
    <mergeCell ref="AC565:AC566"/>
    <mergeCell ref="AD565:AD566"/>
    <mergeCell ref="AD545:AD546"/>
    <mergeCell ref="AC545:AC546"/>
    <mergeCell ref="AC505:AC506"/>
    <mergeCell ref="AA565:AA566"/>
    <mergeCell ref="AA545:AA546"/>
    <mergeCell ref="AB505:AB506"/>
    <mergeCell ref="AB525:AB526"/>
    <mergeCell ref="AA525:AA526"/>
    <mergeCell ref="U525:U526"/>
    <mergeCell ref="T505:T506"/>
    <mergeCell ref="V505:V506"/>
    <mergeCell ref="W505:W506"/>
    <mergeCell ref="T605:T606"/>
    <mergeCell ref="V605:V606"/>
    <mergeCell ref="W605:W606"/>
    <mergeCell ref="AA605:AA606"/>
    <mergeCell ref="T625:T626"/>
    <mergeCell ref="V625:V626"/>
    <mergeCell ref="AC585:AC586"/>
    <mergeCell ref="AD585:AD586"/>
    <mergeCell ref="AC605:AC606"/>
    <mergeCell ref="AD605:AD606"/>
    <mergeCell ref="AB585:AB586"/>
    <mergeCell ref="AB605:AB606"/>
    <mergeCell ref="T585:T586"/>
    <mergeCell ref="V585:V586"/>
    <mergeCell ref="W585:W586"/>
    <mergeCell ref="AA585:AA586"/>
    <mergeCell ref="AC645:AC646"/>
    <mergeCell ref="AD645:AD646"/>
    <mergeCell ref="T645:T646"/>
    <mergeCell ref="V645:V646"/>
    <mergeCell ref="W645:W646"/>
    <mergeCell ref="AA645:AA646"/>
    <mergeCell ref="U625:U626"/>
    <mergeCell ref="U645:U646"/>
    <mergeCell ref="W625:W626"/>
    <mergeCell ref="AA625:AA626"/>
    <mergeCell ref="AC625:AC626"/>
    <mergeCell ref="AD625:AD626"/>
    <mergeCell ref="AD685:AD686"/>
    <mergeCell ref="U665:U666"/>
    <mergeCell ref="U685:U686"/>
    <mergeCell ref="T665:T666"/>
    <mergeCell ref="V665:V666"/>
    <mergeCell ref="T685:T686"/>
    <mergeCell ref="V685:V686"/>
    <mergeCell ref="AA705:AA706"/>
    <mergeCell ref="W665:W666"/>
    <mergeCell ref="AA665:AA666"/>
    <mergeCell ref="AC705:AC706"/>
    <mergeCell ref="AD705:AD706"/>
    <mergeCell ref="W685:W686"/>
    <mergeCell ref="AA685:AA686"/>
    <mergeCell ref="AC665:AC666"/>
    <mergeCell ref="AD665:AD666"/>
    <mergeCell ref="AC685:AC686"/>
    <mergeCell ref="T705:T706"/>
    <mergeCell ref="V705:V706"/>
    <mergeCell ref="U705:U706"/>
    <mergeCell ref="W705:W706"/>
    <mergeCell ref="AB665:AB666"/>
    <mergeCell ref="AB685:AB686"/>
    <mergeCell ref="AB705:AB706"/>
    <mergeCell ref="AD725:AD726"/>
    <mergeCell ref="T745:T746"/>
    <mergeCell ref="V745:V746"/>
    <mergeCell ref="W745:W746"/>
    <mergeCell ref="AA745:AA746"/>
    <mergeCell ref="U745:U746"/>
    <mergeCell ref="AC745:AC746"/>
    <mergeCell ref="AD745:AD746"/>
    <mergeCell ref="AB745:AB746"/>
    <mergeCell ref="AC725:AC726"/>
    <mergeCell ref="T725:T726"/>
    <mergeCell ref="V725:V726"/>
    <mergeCell ref="U725:U726"/>
    <mergeCell ref="W725:W726"/>
    <mergeCell ref="AA725:AA726"/>
    <mergeCell ref="AB725:AB726"/>
    <mergeCell ref="U185:U186"/>
    <mergeCell ref="U265:U266"/>
    <mergeCell ref="U285:U286"/>
    <mergeCell ref="U485:U486"/>
    <mergeCell ref="U565:U566"/>
    <mergeCell ref="U585:U586"/>
    <mergeCell ref="U605:U606"/>
    <mergeCell ref="U325:U326"/>
    <mergeCell ref="U345:U346"/>
    <mergeCell ref="U365:U366"/>
    <mergeCell ref="U425:U426"/>
    <mergeCell ref="N485:N486"/>
    <mergeCell ref="N505:N506"/>
    <mergeCell ref="N525:N526"/>
    <mergeCell ref="N645:N646"/>
    <mergeCell ref="N665:N666"/>
    <mergeCell ref="N225:N226"/>
    <mergeCell ref="H1:J1"/>
    <mergeCell ref="D685:D686"/>
    <mergeCell ref="D705:D706"/>
    <mergeCell ref="D485:D486"/>
    <mergeCell ref="D505:D506"/>
    <mergeCell ref="D525:D526"/>
    <mergeCell ref="D545:D546"/>
    <mergeCell ref="D345:D346"/>
    <mergeCell ref="D365:D366"/>
    <mergeCell ref="N545:N546"/>
    <mergeCell ref="F365:F366"/>
    <mergeCell ref="F405:F406"/>
    <mergeCell ref="F345:F346"/>
    <mergeCell ref="M345:M346"/>
    <mergeCell ref="F385:F386"/>
    <mergeCell ref="N445:N446"/>
    <mergeCell ref="N425:N426"/>
    <mergeCell ref="E405:E406"/>
  </mergeCells>
  <phoneticPr fontId="6" type="noConversion"/>
  <conditionalFormatting sqref="H3:H37">
    <cfRule type="cellIs" dxfId="8" priority="1" stopIfTrue="1" operator="notEqual">
      <formula>G3</formula>
    </cfRule>
  </conditionalFormatting>
  <conditionalFormatting sqref="AB67:AB76 AB87:AB96 AB107:AB116 AB127:AB136 AB147:AB156 AB167:AB176 AB187:AB196 AB207:AB216 AB227:AB236 AB247:AB256 AB267:AB276 AB287:AB296 AB307:AB316 AB327:AB336 AB347:AB356 AB367:AB376 AB387:AB396 AB407:AB416 AB427:AB436 AB447:AB456 AB487:AB496 AB507:AB516 AB527:AB536 AB547:AB556 AB567:AB576 AB587:AB596 AB607:AB616 AB627:AB636 AB647:AB656 AB667:AB676 AB687:AB696 AB707:AB716 AB727:AB736 U67:U76 U87:U96 U107:U116 U127:U136 U147:U156 U167:U176 U187:U196 U207:U216 U227:U236 U247:U256 U267:U276 U287:U296 U307:U316 U327:U336 U347:U356 U367:U376 U387:U396 U407:U416 U427:U436 U447:U456 U487:U496 U507:U516 U527:U536 U547:U556 U567:U576 U587:U596 U607:U616 U627:U636 U647:U656 U667:U676 U687:U696 U707:U716 U727:U736 N67:N76 N87:N96 N107:N116 N127:N136 N147:N156 N167:N176 N187:N196 N207:N216 N227:N236 N247:N256 N267:N276 N287:N296 N307:N316 N327:N336 N347:N356 N367:N376 N387:N396 N407:N416 N427:N436 N447:N456 N487:N496 N507:N516 N527:N536 N547:N556 N567:N576 N587:N596 N607:N616 N627:N636 N647:N656 N667:N676 N687:N696 N707:N716 N727:N736 AB747:AB756 U747:U756 N747:N756">
    <cfRule type="expression" dxfId="7" priority="2" stopIfTrue="1">
      <formula>AND(COUNTA(N67)=1,(OR(N67&lt;$C$63,N67&gt;$F$63)))</formula>
    </cfRule>
  </conditionalFormatting>
  <conditionalFormatting sqref="D67:D77 D87:D97 D107:D117 D127:D137 D147:D157 D167:D177 D187:D197 D207:D217 D227:D237 D247:D257 D267:D277 D287:D297 D307:D317 D327:D337 D347:D357 D367:D377 D387:D397 D407:D417 D427:D437 D447:D457 D467:D477 D487:D497 D507:D517 D527:D537 D547:D557 D567:D577 D587:D597 D607:D617 D627:D637 D647:D657 D667:D677 D687:D697 D707:D717 D727:D737 D747:D757">
    <cfRule type="expression" dxfId="6" priority="3" stopIfTrue="1">
      <formula>AND(COUNTA(D67)=1,(OR(D67&lt;$C$62,D67&gt;$F$62)))</formula>
    </cfRule>
  </conditionalFormatting>
  <conditionalFormatting sqref="E67:E77 E87:E97 E107:E117 E127:E137 E147:E157 E167:E177 E187:E197 E207:E217 E227:E237 E247:E257 E267:E277 E287:E297 E307:E317 E327:E337 E347:E357 E367:E377 E387:E397 E407:E417 E427:E437 E447:E457 E467:E477 E487:E497 E507:E517 E527:E537 E547:E557 E567:E577 E587:E597 E607:E617 E627:E637 E647:E657 E667:E677 E687:E697 E707:E717 E727:E737 E747:E757 O67:O77 O87:O97 O107:O117 O127:O137 O147:O157 O167:O177 O187:O197 O207:O217 O227:O237 O247:O257 O267:O277 O287:O297 O307:O317 O327:O337 O347:O357 O367:O377 O387:O397 O407:O417 O427:O437 O447:O457 O467:O477 O487:O497 O507:O517 O527:O537 O547:O557 O567:O577 O587:O597 O607:O617 O627:O637 O647:O657 O667:O677 O687:O697 O707:O717 O727:O737 O747:O757 V67:V77 V87:V97 V107:V117 V127:V137 V147:V157 V167:V177 V187:V197 V207:V217 V227:V237 V247:V257 V267:V277 V287:V297 V307:V317 V327:V337 V347:V357 V367:V377 V387:V397 V407:V417 V427:V437 V447:V457 V467:V477 V487:V497 V507:V517 V527:V537 V547:V557 V567:V577 V587:V597 V607:V617 V627:V637 V647:V657 V667:V677 V687:V697 V707:V717 V727:V737 V747:V757 AC727:AC736 AC67:AC76 AC87:AC96 AC107:AC116 AC127:AC136 AC147:AC156 AC167:AC176 AC187:AC196 AC207:AC216 AC227:AC236 AC247:AC256 AC267:AC276 AC287:AC296 AC307:AC316 AC327:AC336 AC347:AC356 AC367:AC376 AC387:AC396 AC407:AC416 AC427:AC436 AC447:AC456 AC467:AC476 AC487:AC496 AC507:AC516 AC527:AC536 AC547:AC556 AC567:AC576 AC587:AC596 AC607:AC616 AC627:AC636 AC647:AC656 AC667:AC676 AC687:AC696 AC707:AC716 AC747:AC756">
    <cfRule type="expression" dxfId="5" priority="4" stopIfTrue="1">
      <formula>AND(COUNTA(E67)=1,(OR(E67&lt;$C$62,E67&gt;$F$62+61)))</formula>
    </cfRule>
  </conditionalFormatting>
  <dataValidations count="3">
    <dataValidation type="decimal" allowBlank="1" showInputMessage="1" showErrorMessage="1" sqref="D3:E37">
      <formula1>0</formula1>
      <formula2>999999999</formula2>
    </dataValidation>
    <dataValidation type="decimal" allowBlank="1" showInputMessage="1" showErrorMessage="1" error="נא להזין את הסכום ששולם בפועל בש&quot;ח." sqref="F67:F757 P67:P757 AD67:AD757 W67:W757">
      <formula1>-999999999</formula1>
      <formula2>999999999</formula2>
    </dataValidation>
    <dataValidation type="date" operator="greaterThan" allowBlank="1" showInputMessage="1" showErrorMessage="1" error="הזנת תאריך שגויה, נא להזין שנית:_x000a_DD/MM/YYYY" sqref="N727:O737 AC467:AC477 N747:O757 V467:V477 D107:E117 D127:E137 D147:E157 D167:E177 D187:E197 D207:E217 D227:E237 D247:E257 D267:E277 D287:E297 D307:E317 D327:E337 D347:E357 D367:E377 D387:E397 D407:E417 D427:E437 D447:E457 E467:E477 D487:E497 D507:E517 D527:E537 D547:E557 D567:E577 D587:E597 D607:E617 D627:E637 D647:E657 D667:E677 D687:E697 D707:E717 D727:E737 D747:E757 AB747:AC757 N67:O77 N87:O97 N107:O117 N127:O137 N147:O157 N167:O177 N187:O197 N207:O217 N227:O237 N247:O257 N267:O277 N287:O297 N307:O317 N327:O337 N347:O357 N367:O377 N387:O397 N407:O417 N427:O437 N447:O457 O467:O477 N487:O497 N507:O517 N527:O537 N547:O557 N567:O577 N587:O597 N607:O617 N627:O637 N647:O657 N667:O677 N687:O697 N707:O717 U747:V757 D67:E77 U67:V77 U87:V97 U107:V117 U127:V137 U147:V157 U167:V177 U187:V197 U207:V217 U227:V237 U247:V257 U267:V277 U287:V297 U307:V317 U327:V337 U347:V357 U367:V377 U387:V397 U407:V417 U427:V437 U447:V457 AB727:AC737 U487:V497 U507:V517 U527:V537 U547:V557 U567:V577 U587:V597 U607:V617 U627:V637 U647:V657 U667:V677 U687:V697 U707:V717 U727:V737 AB707:AC717 AB687:AC697 AB667:AC677 AB647:AC657 AB627:AC637 AB607:AC617 AB587:AC597 AB567:AC577 AB547:AC557 AB527:AC537 AB507:AC517 AB487:AC497 AB447:AC457 AB427:AC437 AB407:AC417 AB387:AC397 AB367:AC377 AB347:AC357 AB327:AC337 AB307:AC317 AB287:AC297 AB267:AC277 AB247:AC257 AB227:AC237 AB207:AC217 AB187:AC197 AB167:AC177 AB147:AC157 AB127:AC137 AB107:AC117 AB87:AC97 AB67:AC77 D87:E97">
      <formula1>36526</formula1>
    </dataValidation>
  </dataValidations>
  <hyperlinks>
    <hyperlink ref="B66" location="'שונות ופטנטים'!C3" display="'שונות ופטנטים'!C3"/>
    <hyperlink ref="B86" location="'שונות ופטנטים'!C4" display="'שונות ופטנטים'!C4"/>
    <hyperlink ref="B106" location="'שונות ופטנטים'!C5" display="'שונות ופטנטים'!C5"/>
    <hyperlink ref="B126" location="'שונות ופטנטים'!C6" display="'שונות ופטנטים'!C6"/>
    <hyperlink ref="B146" location="'שונות ופטנטים'!C7" display="'שונות ופטנטים'!C7"/>
    <hyperlink ref="B166" location="'שונות ופטנטים'!C8" display="'שונות ופטנטים'!C8"/>
    <hyperlink ref="B186" location="'שונות ופטנטים'!C9" display="'שונות ופטנטים'!C9"/>
    <hyperlink ref="B206" location="'שונות ופטנטים'!C10" display="'שונות ופטנטים'!C10"/>
    <hyperlink ref="B226" location="'שונות ופטנטים'!C11" display="'שונות ופטנטים'!C11"/>
    <hyperlink ref="B246" location="'שונות ופטנטים'!C12" display="'שונות ופטנטים'!C12"/>
    <hyperlink ref="B266" location="'שונות ופטנטים'!C13" display="'שונות ופטנטים'!C13"/>
    <hyperlink ref="B286" location="'שונות ופטנטים'!C14" display="'שונות ופטנטים'!C14"/>
    <hyperlink ref="B306" location="'שונות ופטנטים'!C15" display="'שונות ופטנטים'!C15"/>
    <hyperlink ref="B326" location="'שונות ופטנטים'!C16" display="'שונות ופטנטים'!C16"/>
    <hyperlink ref="B346" location="'שונות ופטנטים'!C17" display="'שונות ופטנטים'!C17"/>
    <hyperlink ref="B366" location="'שונות ופטנטים'!C18" display="'שונות ופטנטים'!C18"/>
    <hyperlink ref="B386" location="'שונות ופטנטים'!C19" display="'שונות ופטנטים'!C19"/>
    <hyperlink ref="B406" location="'שונות ופטנטים'!C20" display="'שונות ופטנטים'!C20"/>
    <hyperlink ref="B426" location="'שונות ופטנטים'!C21" display="'שונות ופטנטים'!C21"/>
    <hyperlink ref="B446" location="'שונות ופטנטים'!C22" display="'שונות ופטנטים'!C22"/>
    <hyperlink ref="B466" location="'שונות ופטנטים'!C23" display="'שונות ופטנטים'!C23"/>
    <hyperlink ref="B486" location="'שונות ופטנטים'!C24" display="'שונות ופטנטים'!C24"/>
    <hyperlink ref="B506" location="'שונות ופטנטים'!C25" display="'שונות ופטנטים'!C25"/>
    <hyperlink ref="B526" location="'שונות ופטנטים'!C26" display="'שונות ופטנטים'!C26"/>
    <hyperlink ref="B546" location="'שונות ופטנטים'!C27" display="'שונות ופטנטים'!C27"/>
    <hyperlink ref="B566" location="'שונות ופטנטים'!C28" display="'שונות ופטנטים'!C28"/>
    <hyperlink ref="B586" location="'שונות ופטנטים'!C29" display="'שונות ופטנטים'!C29"/>
    <hyperlink ref="B606" location="'שונות ופטנטים'!C30" display="'שונות ופטנטים'!C30"/>
    <hyperlink ref="B626" location="'שונות ופטנטים'!C31" display="'שונות ופטנטים'!C31"/>
    <hyperlink ref="B646" location="'שונות ופטנטים'!C32" display="'שונות ופטנטים'!C32"/>
    <hyperlink ref="B666" location="'שונות ופטנטים'!C33" display="'שונות ופטנטים'!C33"/>
    <hyperlink ref="B686" location="'שונות ופטנטים'!C34" display="'שונות ופטנטים'!C34"/>
    <hyperlink ref="B706" location="'שונות ופטנטים'!C35" display="'שונות ופטנטים'!C35"/>
    <hyperlink ref="B726" location="'שונות ופטנטים'!C36" display="'שונות ופטנטים'!C36"/>
    <hyperlink ref="C35" location="'שונות ופטנטים'!A707:A717" tooltip="הקשה על התא תעביר אותך לטבלה מקושרת בה יש לפרט את החשבוניות הרלבנטיות לסעיף" display="'שונות ופטנטים'!A707:A717"/>
    <hyperlink ref="C37" location="'שונות ופטנטים'!A747:A757" tooltip="הקשה על התא תעביר אותך לטבלה מקושרת בה יש לפרט את החשבוניות הרלבנטיות לסעיף" display="'שונות ופטנטים'!A747:A757"/>
    <hyperlink ref="L106" location="'שונות ופטנטים'!C5" display="'שונות ופטנטים'!C5"/>
    <hyperlink ref="L126" location="'שונות ופטנטים'!C6" display="'שונות ופטנטים'!C6"/>
    <hyperlink ref="L146" location="'שונות ופטנטים'!C7" display="'שונות ופטנטים'!C7"/>
    <hyperlink ref="L166" location="'שונות ופטנטים'!C8" display="'שונות ופטנטים'!C8"/>
    <hyperlink ref="L186" location="'שונות ופטנטים'!C9" display="'שונות ופטנטים'!C9"/>
    <hyperlink ref="L206" location="'שונות ופטנטים'!C10" display="'שונות ופטנטים'!C10"/>
    <hyperlink ref="L226" location="'שונות ופטנטים'!C11" display="'שונות ופטנטים'!C11"/>
    <hyperlink ref="L246" location="'שונות ופטנטים'!C12" display="'שונות ופטנטים'!C12"/>
    <hyperlink ref="L266" location="'שונות ופטנטים'!C13" display="'שונות ופטנטים'!C13"/>
    <hyperlink ref="L286" location="'שונות ופטנטים'!C14" display="'שונות ופטנטים'!C14"/>
    <hyperlink ref="L306" location="'שונות ופטנטים'!C15" display="'שונות ופטנטים'!C15"/>
    <hyperlink ref="L326" location="'שונות ופטנטים'!C16" display="'שונות ופטנטים'!C16"/>
    <hyperlink ref="L346" location="'שונות ופטנטים'!C17" display="'שונות ופטנטים'!C17"/>
    <hyperlink ref="L366" location="'שונות ופטנטים'!C18" display="'שונות ופטנטים'!C18"/>
    <hyperlink ref="L386" location="'שונות ופטנטים'!C19" display="'שונות ופטנטים'!C19"/>
    <hyperlink ref="L406" location="'שונות ופטנטים'!C20" display="'שונות ופטנטים'!C20"/>
    <hyperlink ref="L426" location="'שונות ופטנטים'!C21" display="'שונות ופטנטים'!C21"/>
    <hyperlink ref="L446" location="'שונות ופטנטים'!C22" display="'שונות ופטנטים'!C22"/>
    <hyperlink ref="L466" location="'שונות ופטנטים'!C23" display="'שונות ופטנטים'!C23"/>
    <hyperlink ref="L486" location="'שונות ופטנטים'!C24" display="'שונות ופטנטים'!C24"/>
    <hyperlink ref="L506" location="'שונות ופטנטים'!C25" display="'שונות ופטנטים'!C25"/>
    <hyperlink ref="L526" location="'שונות ופטנטים'!C26" display="'שונות ופטנטים'!C26"/>
    <hyperlink ref="L546" location="'שונות ופטנטים'!C27" display="'שונות ופטנטים'!C27"/>
    <hyperlink ref="L566" location="'שונות ופטנטים'!C28" display="'שונות ופטנטים'!C28"/>
    <hyperlink ref="L586" location="'שונות ופטנטים'!C29" display="'שונות ופטנטים'!C29"/>
    <hyperlink ref="L606" location="'שונות ופטנטים'!C30" display="'שונות ופטנטים'!C30"/>
    <hyperlink ref="L626" location="'שונות ופטנטים'!C31" display="'שונות ופטנטים'!C31"/>
    <hyperlink ref="L646" location="'שונות ופטנטים'!C32" display="'שונות ופטנטים'!C32"/>
    <hyperlink ref="L666" location="'שונות ופטנטים'!C33" display="'שונות ופטנטים'!C33"/>
    <hyperlink ref="L686" location="'שונות ופטנטים'!C34" display="'שונות ופטנטים'!C34"/>
    <hyperlink ref="L706" location="'שונות ופטנטים'!C35" display="'שונות ופטנטים'!C35"/>
    <hyperlink ref="L726" location="'שונות ופטנטים'!C36" display="'שונות ופטנטים'!C36"/>
    <hyperlink ref="L66" location="'שונות ופטנטים'!C3" display="'שונות ופטנטים'!C3"/>
    <hyperlink ref="L86" location="'שונות ופטנטים'!C4" display="'שונות ופטנטים'!C4"/>
    <hyperlink ref="B746" location="'שונות ופטנטים'!C37" display="'שונות ופטנטים'!C37"/>
    <hyperlink ref="L746" location="'שונות ופטנטים'!C37" display="'שונות ופטנטים'!C37"/>
    <hyperlink ref="C36" location="'שונות ופטנטים'!A727:A737" tooltip="הקשה על התא תעביר אותך לטבלה מקושרת בה יש לפרט את החשבוניות הרלבנטיות לסעיף" display="'שונות ופטנטים'!A727:A737"/>
    <hyperlink ref="S66" location="'שונות ופטנטים'!C3" display="'שונות ופטנטים'!C3"/>
    <hyperlink ref="S86" location="'שונות ופטנטים'!C4" display="'שונות ופטנטים'!C4"/>
    <hyperlink ref="S106" location="'שונות ופטנטים'!C5" display="'שונות ופטנטים'!C5"/>
    <hyperlink ref="S126" location="'שונות ופטנטים'!C6" display="'שונות ופטנטים'!C6"/>
    <hyperlink ref="S146" location="'שונות ופטנטים'!C7" display="'שונות ופטנטים'!C7"/>
    <hyperlink ref="S166" location="'שונות ופטנטים'!C8" display="'שונות ופטנטים'!C8"/>
    <hyperlink ref="S186" location="'שונות ופטנטים'!C9" display="'שונות ופטנטים'!C9"/>
    <hyperlink ref="S206" location="'שונות ופטנטים'!C10" display="'שונות ופטנטים'!C10"/>
    <hyperlink ref="S226" location="'שונות ופטנטים'!C11" display="'שונות ופטנטים'!C11"/>
    <hyperlink ref="S246" location="'שונות ופטנטים'!C12" display="'שונות ופטנטים'!C12"/>
    <hyperlink ref="S266" location="'שונות ופטנטים'!C13" display="'שונות ופטנטים'!C13"/>
    <hyperlink ref="S286" location="'שונות ופטנטים'!C14" display="'שונות ופטנטים'!C14"/>
    <hyperlink ref="S306" location="'שונות ופטנטים'!C15" display="'שונות ופטנטים'!C15"/>
    <hyperlink ref="S326" location="'שונות ופטנטים'!C16" display="'שונות ופטנטים'!C16"/>
    <hyperlink ref="S346" location="'שונות ופטנטים'!C17" display="'שונות ופטנטים'!C17"/>
    <hyperlink ref="S366" location="'שונות ופטנטים'!C18" display="'שונות ופטנטים'!C18"/>
    <hyperlink ref="S386" location="'שונות ופטנטים'!C19" display="'שונות ופטנטים'!C19"/>
    <hyperlink ref="S406" location="'שונות ופטנטים'!C20" display="'שונות ופטנטים'!C20"/>
    <hyperlink ref="S426" location="'שונות ופטנטים'!C21" display="'שונות ופטנטים'!C21"/>
    <hyperlink ref="S446" location="'שונות ופטנטים'!C22" display="'שונות ופטנטים'!C22"/>
    <hyperlink ref="S466" location="'שונות ופטנטים'!C23" display="'שונות ופטנטים'!C23"/>
    <hyperlink ref="S486" location="'שונות ופטנטים'!C24" display="'שונות ופטנטים'!C24"/>
    <hyperlink ref="S506" location="'שונות ופטנטים'!C25" display="'שונות ופטנטים'!C25"/>
    <hyperlink ref="S526" location="'שונות ופטנטים'!C26" display="'שונות ופטנטים'!C26"/>
    <hyperlink ref="S546" location="'שונות ופטנטים'!C27" display="'שונות ופטנטים'!C27"/>
    <hyperlink ref="S566" location="'שונות ופטנטים'!C28" display="'שונות ופטנטים'!C28"/>
    <hyperlink ref="S586" location="'שונות ופטנטים'!C29" display="'שונות ופטנטים'!C29"/>
    <hyperlink ref="S606" location="'שונות ופטנטים'!C30" display="'שונות ופטנטים'!C30"/>
    <hyperlink ref="S626" location="'שונות ופטנטים'!C31" display="'שונות ופטנטים'!C31"/>
    <hyperlink ref="S646" location="'שונות ופטנטים'!C32" display="'שונות ופטנטים'!C32"/>
    <hyperlink ref="S666" location="'שונות ופטנטים'!C33" display="'שונות ופטנטים'!C33"/>
    <hyperlink ref="S686" location="'שונות ופטנטים'!C34" display="'שונות ופטנטים'!C34"/>
    <hyperlink ref="S706" location="'שונות ופטנטים'!C35" display="'שונות ופטנטים'!C35"/>
    <hyperlink ref="S726" location="'שונות ופטנטים'!C36" display="'שונות ופטנטים'!C36"/>
    <hyperlink ref="Z106" location="'שונות ופטנטים'!C5" display="'שונות ופטנטים'!C5"/>
    <hyperlink ref="Z126" location="'שונות ופטנטים'!C6" display="'שונות ופטנטים'!C6"/>
    <hyperlink ref="Z146" location="'שונות ופטנטים'!C7" display="'שונות ופטנטים'!C7"/>
    <hyperlink ref="Z166" location="'שונות ופטנטים'!C8" display="'שונות ופטנטים'!C8"/>
    <hyperlink ref="Z186" location="'שונות ופטנטים'!C9" display="'שונות ופטנטים'!C9"/>
    <hyperlink ref="Z206" location="'שונות ופטנטים'!C10" display="'שונות ופטנטים'!C10"/>
    <hyperlink ref="Z226" location="'שונות ופטנטים'!C11" display="'שונות ופטנטים'!C11"/>
    <hyperlink ref="Z246" location="'שונות ופטנטים'!C12" display="'שונות ופטנטים'!C12"/>
    <hyperlink ref="Z266" location="'שונות ופטנטים'!C13" display="'שונות ופטנטים'!C13"/>
    <hyperlink ref="Z286" location="'שונות ופטנטים'!C14" display="'שונות ופטנטים'!C14"/>
    <hyperlink ref="Z306" location="'שונות ופטנטים'!C15" display="'שונות ופטנטים'!C15"/>
    <hyperlink ref="Z326" location="'שונות ופטנטים'!C16" display="'שונות ופטנטים'!C16"/>
    <hyperlink ref="Z346" location="'שונות ופטנטים'!C17" display="'שונות ופטנטים'!C17"/>
    <hyperlink ref="Z366" location="'שונות ופטנטים'!C18" display="'שונות ופטנטים'!C18"/>
    <hyperlink ref="Z386" location="'שונות ופטנטים'!C19" display="'שונות ופטנטים'!C19"/>
    <hyperlink ref="Z406" location="'שונות ופטנטים'!C20" display="'שונות ופטנטים'!C20"/>
    <hyperlink ref="Z426" location="'שונות ופטנטים'!C21" display="'שונות ופטנטים'!C21"/>
    <hyperlink ref="Z446" location="'שונות ופטנטים'!C22" display="'שונות ופטנטים'!C22"/>
    <hyperlink ref="Z466" location="'שונות ופטנטים'!C23" display="'שונות ופטנטים'!C23"/>
    <hyperlink ref="Z486" location="'שונות ופטנטים'!C24" display="'שונות ופטנטים'!C24"/>
    <hyperlink ref="Z506" location="'שונות ופטנטים'!C25" display="'שונות ופטנטים'!C25"/>
    <hyperlink ref="Z526" location="'שונות ופטנטים'!C26" display="'שונות ופטנטים'!C26"/>
    <hyperlink ref="Z546" location="'שונות ופטנטים'!C27" display="'שונות ופטנטים'!C27"/>
    <hyperlink ref="Z566" location="'שונות ופטנטים'!C28" display="'שונות ופטנטים'!C28"/>
    <hyperlink ref="Z586" location="'שונות ופטנטים'!C29" display="'שונות ופטנטים'!C29"/>
    <hyperlink ref="Z606" location="'שונות ופטנטים'!C30" display="'שונות ופטנטים'!C30"/>
    <hyperlink ref="Z626" location="'שונות ופטנטים'!C31" display="'שונות ופטנטים'!C31"/>
    <hyperlink ref="Z646" location="'שונות ופטנטים'!C32" display="'שונות ופטנטים'!C32"/>
    <hyperlink ref="Z666" location="'שונות ופטנטים'!C33" display="'שונות ופטנטים'!C33"/>
    <hyperlink ref="Z686" location="'שונות ופטנטים'!C34" display="'שונות ופטנטים'!C34"/>
    <hyperlink ref="Z706" location="'שונות ופטנטים'!C35" display="'שונות ופטנטים'!C35"/>
    <hyperlink ref="Z726" location="'שונות ופטנטים'!C36" display="'שונות ופטנטים'!C36"/>
    <hyperlink ref="Z66" location="'שונות ופטנטים'!C3" display="'שונות ופטנטים'!C3"/>
    <hyperlink ref="Z86" location="'שונות ופטנטים'!C4" display="'שונות ופטנטים'!C4"/>
    <hyperlink ref="S746" location="'שונות ופטנטים'!C37" display="'שונות ופטנטים'!C37"/>
    <hyperlink ref="Z746" location="'שונות ופטנטים'!C37" display="'שונות ופטנטים'!C37"/>
    <hyperlink ref="C3" location="'שונות ופטנטים'!A67:A77" tooltip="הקשה על התא תעביר אותך לטבלה מקושרת בה יש לפרט את החשבוניות הרלבנטיות לסעיף" display="'שונות ופטנטים'!A67:A77"/>
    <hyperlink ref="C4" location="'שונות ופטנטים'!A87:A97" tooltip="הקשה על התא תעביר אותך לטבלה מקושרת בה יש לפרט את החשבוניות הרלבנטיות לסעיף" display="'שונות ופטנטים'!A87:A97"/>
    <hyperlink ref="C5" location="'שונות ופטנטים'!A107:A117" tooltip="הקשה על התא תעביר אותך לטבלה מקושרת בה יש לפרט את החשבוניות הרלבנטיות לסעיף" display="'שונות ופטנטים'!A107:A117"/>
    <hyperlink ref="C6" location="'שונות ופטנטים'!A127:A137" tooltip="הקשה על התא תעביר אותך לטבלה מקושרת בה יש לפרט את החשבוניות הרלבנטיות לסעיף" display="'שונות ופטנטים'!A127:A137"/>
    <hyperlink ref="C7" location="'שונות ופטנטים'!A147:A157" tooltip="הקשה על התא תעביר אותך לטבלה מקושרת בה יש לפרט את החשבוניות הרלבנטיות לסעיף" display="'שונות ופטנטים'!A147:A157"/>
    <hyperlink ref="C8" location="'שונות ופטנטים'!A167:A177" tooltip="הקשה על התא תעביר אותך לטבלה מקושרת בה יש לפרט את החשבוניות הרלבנטיות לסעיף" display="'שונות ופטנטים'!A167:A177"/>
    <hyperlink ref="C9" location="'שונות ופטנטים'!A187:A197" tooltip="הקשה על התא תעביר אותך לטבלה מקושרת בה יש לפרט את החשבוניות הרלבנטיות לסעיף" display="'שונות ופטנטים'!A187:A197"/>
    <hyperlink ref="C10" location="'שונות ופטנטים'!A207:A217" tooltip="הקשה על התא תעביר אותך לטבלה מקושרת בה יש לפרט את החשבוניות הרלבנטיות לסעיף" display="'שונות ופטנטים'!A207:A217"/>
    <hyperlink ref="C11" location="'שונות ופטנטים'!A227:A237" tooltip="הקשה על התא תעביר אותך לטבלה מקושרת בה יש לפרט את החשבוניות הרלבנטיות לסעיף" display="'שונות ופטנטים'!A227:A237"/>
    <hyperlink ref="C12" location="'שונות ופטנטים'!A247:A257" tooltip="הקשה על התא תעביר אותך לטבלה מקושרת בה יש לפרט את החשבוניות הרלבנטיות לסעיף" display="'שונות ופטנטים'!A247:A257"/>
    <hyperlink ref="C13" location="'שונות ופטנטים'!A267:A277" tooltip="הקשה על התא תעביר אותך לטבלה מקושרת בה יש לפרט את החשבוניות הרלבנטיות לסעיף" display="'שונות ופטנטים'!A267:A277"/>
    <hyperlink ref="C14" location="'שונות ופטנטים'!A287:A297" tooltip="הקשה על התא תעביר אותך לטבלה מקושרת בה יש לפרט את החשבוניות הרלבנטיות לסעיף" display="'שונות ופטנטים'!A287:A297"/>
    <hyperlink ref="C15" location="'שונות ופטנטים'!A307:A317" tooltip="הקשה על התא תעביר אותך לטבלה מקושרת בה יש לפרט את החשבוניות הרלבנטיות לסעיף" display="'שונות ופטנטים'!A307:A317"/>
    <hyperlink ref="C16" location="'שונות ופטנטים'!A327:A337" tooltip="הקשה על התא תעביר אותך לטבלה מקושרת בה יש לפרט את החשבוניות הרלבנטיות לסעיף" display="'שונות ופטנטים'!A327:A337"/>
    <hyperlink ref="C17" location="'שונות ופטנטים'!A347:A357" tooltip="הקשה על התא תעביר אותך לטבלה מקושרת בה יש לפרט את החשבוניות הרלבנטיות לסעיף" display="'שונות ופטנטים'!A347:A357"/>
    <hyperlink ref="C18" location="'שונות ופטנטים'!A367:A377" tooltip="הקשה על התא תעביר אותך לטבלה מקושרת בה יש לפרט את החשבוניות הרלבנטיות לסעיף" display="'שונות ופטנטים'!A367:A377"/>
    <hyperlink ref="C19" location="'שונות ופטנטים'!A387:A397" tooltip="הקשה על התא תעביר אותך לטבלה מקושרת בה יש לפרט את החשבוניות הרלבנטיות לסעיף" display="'שונות ופטנטים'!A387:A397"/>
    <hyperlink ref="C20" location="'שונות ופטנטים'!A407:A417" tooltip="הקשה על התא תעביר אותך לטבלה מקושרת בה יש לפרט את החשבוניות הרלבנטיות לסעיף" display="'שונות ופטנטים'!A407:A417"/>
    <hyperlink ref="C21" location="'שונות ופטנטים'!A427:A437" tooltip="הקשה על התא תעביר אותך לטבלה מקושרת בה יש לפרט את החשבוניות הרלבנטיות לסעיף" display="'שונות ופטנטים'!A427:A437"/>
    <hyperlink ref="C22" location="'שונות ופטנטים'!A447:A457" tooltip="הקשה על התא תעביר אותך לטבלה מקושרת בה יש לפרט את החשבוניות הרלבנטיות לסעיף" display="'שונות ופטנטים'!A447:A457"/>
    <hyperlink ref="C23" location="'שונות ופטנטים'!A467:A477" tooltip="הקשה על התא תעביר אותך לטבלה מקושרת בה יש לפרט את החשבוניות הרלבנטיות לסעיף" display="'שונות ופטנטים'!A467:A477"/>
    <hyperlink ref="C24" location="'שונות ופטנטים'!A487:A497" tooltip="הקשה על התא תעביר אותך לטבלה מקושרת בה יש לפרט את החשבוניות הרלבנטיות לסעיף" display="'שונות ופטנטים'!A487:A497"/>
    <hyperlink ref="C25" location="'שונות ופטנטים'!A507:A517" tooltip="הקשה על התא תעביר אותך לטבלה מקושרת בה יש לפרט את החשבוניות הרלבנטיות לסעיף" display="'שונות ופטנטים'!A507:A517"/>
    <hyperlink ref="C26" location="'שונות ופטנטים'!A527:A537" tooltip="הקשה על התא תעביר אותך לטבלה מקושרת בה יש לפרט את החשבוניות הרלבנטיות לסעיף" display="'שונות ופטנטים'!A527:A537"/>
    <hyperlink ref="C27" location="'שונות ופטנטים'!A547:A557" tooltip="הקשה על התא תעביר אותך לטבלה מקושרת בה יש לפרט את החשבוניות הרלבנטיות לסעיף" display="'שונות ופטנטים'!A547:A557"/>
    <hyperlink ref="C28" location="'שונות ופטנטים'!A567:A577" tooltip="הקשה על התא תעביר אותך לטבלה מקושרת בה יש לפרט את החשבוניות הרלבנטיות לסעיף" display="'שונות ופטנטים'!A567:A577"/>
    <hyperlink ref="C29" location="'שונות ופטנטים'!A587:A597" tooltip="הקשה על התא תעביר אותך לטבלה מקושרת בה יש לפרט את החשבוניות הרלבנטיות לסעיף" display="'שונות ופטנטים'!A587:A597"/>
    <hyperlink ref="C30" location="'שונות ופטנטים'!A607:A617" tooltip="הקשה על התא תעביר אותך לטבלה מקושרת בה יש לפרט את החשבוניות הרלבנטיות לסעיף" display="'שונות ופטנטים'!A607:A617"/>
    <hyperlink ref="C33" location="'שונות ופטנטים'!A667:A677" tooltip="הקשה על התא תעביר אותך לטבלה מקושרת בה יש לפרט את החשבוניות הרלבנטיות לסעיף" display="'שונות ופטנטים'!A667:A677"/>
    <hyperlink ref="C34" location="'שונות ופטנטים'!A687:A697" tooltip="הקשה על התא תעביר אותך לטבלה מקושרת בה יש לפרט את החשבוניות הרלבנטיות לסעיף" display="'שונות ופטנטים'!A687:A697"/>
    <hyperlink ref="C31" location="'שונות ופטנטים'!A627:A637" tooltip="הקשה על התא תעביר אותך לטבלה מקושרת בה יש לפרט את החשבוניות הרלבנטיות לסעיף" display="'שונות ופטנטים'!A627:A637"/>
    <hyperlink ref="C32" location="'שונות ופטנטים'!A647:A657" tooltip="הקשה על התא תעביר אותך לטבלה מקושרת בה יש לפרט את החשבוניות הרלבנטיות לסעיף" display="'שונות ופטנטים'!A647:A657"/>
  </hyperlinks>
  <printOptions horizontalCentered="1" verticalCentered="1"/>
  <pageMargins left="0.47244094488188981" right="0.23622047244094491" top="0.19685039370078741" bottom="0.47244094488188981" header="0.19685039370078741" footer="0.23622047244094491"/>
  <pageSetup paperSize="9" scale="10" orientation="portrait" horizontalDpi="300" verticalDpi="300" r:id="rId1"/>
  <headerFooter alignWithMargins="0">
    <oddFooter>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>
    <tabColor indexed="41"/>
    <pageSetUpPr fitToPage="1"/>
  </sheetPr>
  <dimension ref="A1:DF2377"/>
  <sheetViews>
    <sheetView rightToLeft="1" zoomScale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8.5703125" style="3" bestFit="1" customWidth="1"/>
    <col min="2" max="3" width="24.140625" style="3" customWidth="1"/>
    <col min="4" max="4" width="16.140625" style="3" customWidth="1"/>
    <col min="5" max="5" width="15.28515625" style="3" customWidth="1"/>
    <col min="6" max="6" width="15.85546875" style="3" customWidth="1"/>
    <col min="7" max="7" width="18.28515625" style="3" customWidth="1"/>
    <col min="8" max="8" width="18.5703125" style="3" hidden="1" customWidth="1"/>
    <col min="9" max="9" width="15.28515625" style="3" hidden="1" customWidth="1"/>
    <col min="10" max="10" width="12.42578125" style="3" hidden="1" customWidth="1"/>
    <col min="11" max="11" width="23.42578125" style="3" hidden="1" customWidth="1"/>
    <col min="12" max="12" width="17.85546875" style="3" customWidth="1"/>
    <col min="13" max="13" width="15.85546875" style="3" customWidth="1"/>
    <col min="14" max="14" width="14.5703125" style="3" customWidth="1"/>
    <col min="15" max="15" width="14.7109375" style="49" customWidth="1"/>
    <col min="16" max="16" width="14.7109375" style="203" customWidth="1"/>
    <col min="17" max="17" width="9.140625" style="3"/>
    <col min="18" max="18" width="18.5703125" style="3" customWidth="1"/>
    <col min="19" max="19" width="15.85546875" style="3" customWidth="1"/>
    <col min="20" max="20" width="15.28515625" style="3" customWidth="1"/>
    <col min="21" max="21" width="14" style="3" customWidth="1"/>
    <col min="22" max="22" width="9.140625" style="203"/>
    <col min="23" max="23" width="9.140625" style="3"/>
    <col min="24" max="24" width="18.28515625" style="3" customWidth="1"/>
    <col min="25" max="25" width="15.85546875" style="3" customWidth="1"/>
    <col min="26" max="28" width="13.5703125" style="3" customWidth="1"/>
    <col min="29" max="16384" width="9.140625" style="3"/>
  </cols>
  <sheetData>
    <row r="1" spans="1:110" s="25" customFormat="1" ht="20.25" customHeight="1" x14ac:dyDescent="0.2">
      <c r="A1" s="479" t="s">
        <v>151</v>
      </c>
      <c r="B1" s="480"/>
      <c r="C1" s="480"/>
      <c r="D1" s="143" t="s">
        <v>64</v>
      </c>
      <c r="E1" s="144">
        <f>'ראשי-פרטים כלליים וריכוז הוצאות'!C10</f>
        <v>0</v>
      </c>
      <c r="F1" s="143" t="s">
        <v>71</v>
      </c>
      <c r="G1" s="145">
        <f>'ראשי-פרטים כלליים וריכוז הוצאות'!F5</f>
        <v>0</v>
      </c>
      <c r="H1" s="464" t="s">
        <v>48</v>
      </c>
      <c r="I1" s="465"/>
      <c r="J1" s="465"/>
      <c r="K1" s="466"/>
      <c r="M1" s="201"/>
      <c r="N1" s="201"/>
      <c r="O1" s="202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</row>
    <row r="2" spans="1:110" ht="36" customHeight="1" x14ac:dyDescent="0.2">
      <c r="A2" s="146" t="s">
        <v>79</v>
      </c>
      <c r="B2" s="146" t="s">
        <v>150</v>
      </c>
      <c r="C2" s="26" t="s">
        <v>83</v>
      </c>
      <c r="D2" s="26" t="s">
        <v>56</v>
      </c>
      <c r="E2" s="26" t="s">
        <v>8</v>
      </c>
      <c r="F2" s="146" t="s">
        <v>90</v>
      </c>
      <c r="G2" s="146" t="s">
        <v>161</v>
      </c>
      <c r="H2" s="27" t="s">
        <v>47</v>
      </c>
      <c r="I2" s="27" t="s">
        <v>92</v>
      </c>
      <c r="J2" s="27" t="s">
        <v>100</v>
      </c>
      <c r="K2" s="27" t="s">
        <v>46</v>
      </c>
      <c r="L2" s="203"/>
      <c r="N2" s="203"/>
      <c r="O2" s="204"/>
      <c r="Q2" s="203"/>
      <c r="R2" s="203"/>
      <c r="S2" s="203"/>
      <c r="T2" s="203"/>
      <c r="U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</row>
    <row r="3" spans="1:110" s="6" customFormat="1" ht="26.25" customHeight="1" x14ac:dyDescent="0.2">
      <c r="A3" s="149">
        <v>1</v>
      </c>
      <c r="B3" s="327"/>
      <c r="C3" s="218">
        <f>AA76</f>
        <v>0</v>
      </c>
      <c r="D3" s="75"/>
      <c r="E3" s="119">
        <v>0</v>
      </c>
      <c r="F3" s="119">
        <f>C3+D3</f>
        <v>0</v>
      </c>
      <c r="G3" s="147">
        <f t="shared" ref="G3:G42" si="0">IF(E3-D3&gt;C3,C3,IF(E3-D3&lt;=0,0,E3-D3))</f>
        <v>0</v>
      </c>
      <c r="H3" s="75">
        <f>G3</f>
        <v>0</v>
      </c>
      <c r="I3" s="79">
        <f>H3-C3</f>
        <v>0</v>
      </c>
      <c r="J3" s="86" t="str">
        <f>IF(((C3/(E3+1))&gt;0.1),(IF(((DATEDIF('ראשי-פרטים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" s="80"/>
      <c r="L3" s="205"/>
      <c r="M3" s="205"/>
      <c r="N3" s="205"/>
      <c r="O3" s="206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</row>
    <row r="4" spans="1:110" s="6" customFormat="1" ht="26.25" customHeight="1" x14ac:dyDescent="0.2">
      <c r="A4" s="149">
        <v>2</v>
      </c>
      <c r="B4" s="327"/>
      <c r="C4" s="218">
        <f>AA96</f>
        <v>0</v>
      </c>
      <c r="D4" s="75"/>
      <c r="E4" s="119">
        <v>0</v>
      </c>
      <c r="F4" s="119">
        <f t="shared" ref="F4:F42" si="1">C4+D4</f>
        <v>0</v>
      </c>
      <c r="G4" s="147">
        <f t="shared" si="0"/>
        <v>0</v>
      </c>
      <c r="H4" s="75">
        <f t="shared" ref="H4:H42" si="2">G4</f>
        <v>0</v>
      </c>
      <c r="I4" s="79">
        <f t="shared" ref="I4:I42" si="3">H4-C4</f>
        <v>0</v>
      </c>
      <c r="J4" s="86" t="str">
        <f>IF(((C4/(E4+1))&gt;0.1),(IF(((DATEDIF('ראשי-פרטים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" s="80"/>
      <c r="L4" s="205"/>
      <c r="M4" s="205"/>
      <c r="N4" s="205"/>
      <c r="O4" s="206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</row>
    <row r="5" spans="1:110" s="6" customFormat="1" ht="26.25" customHeight="1" x14ac:dyDescent="0.2">
      <c r="A5" s="149">
        <v>3</v>
      </c>
      <c r="B5" s="327"/>
      <c r="C5" s="218">
        <f>AA116</f>
        <v>0</v>
      </c>
      <c r="D5" s="75"/>
      <c r="E5" s="119">
        <v>0</v>
      </c>
      <c r="F5" s="119">
        <f t="shared" si="1"/>
        <v>0</v>
      </c>
      <c r="G5" s="147">
        <f t="shared" si="0"/>
        <v>0</v>
      </c>
      <c r="H5" s="75">
        <f t="shared" si="2"/>
        <v>0</v>
      </c>
      <c r="I5" s="79">
        <f t="shared" si="3"/>
        <v>0</v>
      </c>
      <c r="J5" s="86" t="str">
        <f>IF(((C5/(E5+1))&gt;0.1),(IF(((DATEDIF('ראשי-פרטים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5" s="80"/>
      <c r="L5" s="205"/>
      <c r="M5" s="205"/>
      <c r="N5" s="205"/>
      <c r="O5" s="206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</row>
    <row r="6" spans="1:110" s="6" customFormat="1" ht="26.25" customHeight="1" x14ac:dyDescent="0.2">
      <c r="A6" s="149">
        <v>4</v>
      </c>
      <c r="B6" s="327"/>
      <c r="C6" s="218">
        <f>AA136</f>
        <v>0</v>
      </c>
      <c r="D6" s="75"/>
      <c r="E6" s="119">
        <v>0</v>
      </c>
      <c r="F6" s="119">
        <f t="shared" si="1"/>
        <v>0</v>
      </c>
      <c r="G6" s="147">
        <f t="shared" si="0"/>
        <v>0</v>
      </c>
      <c r="H6" s="75">
        <f t="shared" si="2"/>
        <v>0</v>
      </c>
      <c r="I6" s="79">
        <f t="shared" si="3"/>
        <v>0</v>
      </c>
      <c r="J6" s="86" t="str">
        <f>IF(((C6/(E6+1))&gt;0.1),(IF(((DATEDIF('ראשי-פרטים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6" s="80"/>
      <c r="L6" s="205"/>
      <c r="M6" s="205"/>
      <c r="N6" s="205"/>
      <c r="O6" s="206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</row>
    <row r="7" spans="1:110" s="6" customFormat="1" ht="26.25" customHeight="1" x14ac:dyDescent="0.2">
      <c r="A7" s="149">
        <v>5</v>
      </c>
      <c r="B7" s="327"/>
      <c r="C7" s="218">
        <f>AA156</f>
        <v>0</v>
      </c>
      <c r="D7" s="75"/>
      <c r="E7" s="119">
        <v>0</v>
      </c>
      <c r="F7" s="119">
        <f t="shared" si="1"/>
        <v>0</v>
      </c>
      <c r="G7" s="147">
        <f t="shared" si="0"/>
        <v>0</v>
      </c>
      <c r="H7" s="75">
        <f t="shared" si="2"/>
        <v>0</v>
      </c>
      <c r="I7" s="79">
        <f t="shared" si="3"/>
        <v>0</v>
      </c>
      <c r="J7" s="86" t="str">
        <f>IF(((C7/(E7+1))&gt;0.1),(IF(((DATEDIF('ראשי-פרטים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7" s="80"/>
      <c r="L7" s="205"/>
      <c r="M7" s="205"/>
      <c r="N7" s="205"/>
      <c r="O7" s="206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</row>
    <row r="8" spans="1:110" s="6" customFormat="1" ht="26.25" customHeight="1" x14ac:dyDescent="0.2">
      <c r="A8" s="149">
        <v>6</v>
      </c>
      <c r="B8" s="327"/>
      <c r="C8" s="218">
        <f>AA176</f>
        <v>0</v>
      </c>
      <c r="D8" s="75"/>
      <c r="E8" s="119">
        <v>0</v>
      </c>
      <c r="F8" s="119">
        <f t="shared" si="1"/>
        <v>0</v>
      </c>
      <c r="G8" s="147">
        <f t="shared" si="0"/>
        <v>0</v>
      </c>
      <c r="H8" s="75">
        <f t="shared" si="2"/>
        <v>0</v>
      </c>
      <c r="I8" s="79">
        <f t="shared" si="3"/>
        <v>0</v>
      </c>
      <c r="J8" s="86" t="str">
        <f>IF(((C8/(E8+1))&gt;0.1),(IF(((DATEDIF('ראשי-פרטים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8" s="80"/>
      <c r="L8" s="205"/>
      <c r="M8" s="205"/>
      <c r="N8" s="205"/>
      <c r="O8" s="206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</row>
    <row r="9" spans="1:110" s="6" customFormat="1" ht="26.25" customHeight="1" x14ac:dyDescent="0.2">
      <c r="A9" s="149">
        <v>7</v>
      </c>
      <c r="B9" s="327"/>
      <c r="C9" s="218">
        <f>AA196</f>
        <v>0</v>
      </c>
      <c r="D9" s="75"/>
      <c r="E9" s="119">
        <v>0</v>
      </c>
      <c r="F9" s="119">
        <f t="shared" si="1"/>
        <v>0</v>
      </c>
      <c r="G9" s="147">
        <f t="shared" si="0"/>
        <v>0</v>
      </c>
      <c r="H9" s="75">
        <f t="shared" si="2"/>
        <v>0</v>
      </c>
      <c r="I9" s="79">
        <f t="shared" si="3"/>
        <v>0</v>
      </c>
      <c r="J9" s="86" t="str">
        <f>IF(((C9/(E9+1))&gt;0.1),(IF(((DATEDIF('ראשי-פרטים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9" s="80"/>
      <c r="L9" s="205"/>
      <c r="M9" s="205"/>
      <c r="N9" s="205"/>
      <c r="O9" s="206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</row>
    <row r="10" spans="1:110" s="6" customFormat="1" ht="26.25" customHeight="1" x14ac:dyDescent="0.2">
      <c r="A10" s="149">
        <v>8</v>
      </c>
      <c r="B10" s="327"/>
      <c r="C10" s="218">
        <f>AA216</f>
        <v>0</v>
      </c>
      <c r="D10" s="75"/>
      <c r="E10" s="119">
        <v>0</v>
      </c>
      <c r="F10" s="119">
        <f t="shared" si="1"/>
        <v>0</v>
      </c>
      <c r="G10" s="147">
        <f t="shared" si="0"/>
        <v>0</v>
      </c>
      <c r="H10" s="75">
        <f t="shared" si="2"/>
        <v>0</v>
      </c>
      <c r="I10" s="79">
        <f t="shared" si="3"/>
        <v>0</v>
      </c>
      <c r="J10" s="86" t="str">
        <f>IF(((C10/(E10+1))&gt;0.1),(IF(((DATEDIF('ראשי-פרטים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0" s="80"/>
      <c r="L10" s="205"/>
      <c r="M10" s="205"/>
      <c r="N10" s="205"/>
      <c r="O10" s="206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</row>
    <row r="11" spans="1:110" s="6" customFormat="1" ht="26.25" customHeight="1" x14ac:dyDescent="0.2">
      <c r="A11" s="149">
        <v>9</v>
      </c>
      <c r="B11" s="327"/>
      <c r="C11" s="218">
        <f>AA236</f>
        <v>0</v>
      </c>
      <c r="D11" s="75"/>
      <c r="E11" s="119">
        <v>0</v>
      </c>
      <c r="F11" s="119">
        <f t="shared" si="1"/>
        <v>0</v>
      </c>
      <c r="G11" s="147">
        <f t="shared" si="0"/>
        <v>0</v>
      </c>
      <c r="H11" s="75">
        <f t="shared" si="2"/>
        <v>0</v>
      </c>
      <c r="I11" s="79">
        <f t="shared" si="3"/>
        <v>0</v>
      </c>
      <c r="J11" s="86" t="str">
        <f>IF(((C11/(E11+1))&gt;0.1),(IF(((DATEDIF('ראשי-פרטים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1" s="80"/>
      <c r="L11" s="205"/>
      <c r="M11" s="205"/>
      <c r="N11" s="205"/>
      <c r="O11" s="206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</row>
    <row r="12" spans="1:110" s="6" customFormat="1" ht="26.25" customHeight="1" x14ac:dyDescent="0.2">
      <c r="A12" s="149">
        <v>10</v>
      </c>
      <c r="B12" s="327"/>
      <c r="C12" s="218">
        <f>AA256</f>
        <v>0</v>
      </c>
      <c r="D12" s="75"/>
      <c r="E12" s="119">
        <v>0</v>
      </c>
      <c r="F12" s="119">
        <f t="shared" si="1"/>
        <v>0</v>
      </c>
      <c r="G12" s="147">
        <f t="shared" si="0"/>
        <v>0</v>
      </c>
      <c r="H12" s="75">
        <f t="shared" si="2"/>
        <v>0</v>
      </c>
      <c r="I12" s="79">
        <f t="shared" si="3"/>
        <v>0</v>
      </c>
      <c r="J12" s="86" t="str">
        <f>IF(((C12/(E12+1))&gt;0.1),(IF(((DATEDIF('ראשי-פרטים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2" s="80"/>
      <c r="L12" s="205"/>
      <c r="M12" s="205"/>
      <c r="N12" s="205"/>
      <c r="O12" s="206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</row>
    <row r="13" spans="1:110" s="6" customFormat="1" ht="26.25" customHeight="1" x14ac:dyDescent="0.2">
      <c r="A13" s="149">
        <v>11</v>
      </c>
      <c r="B13" s="327"/>
      <c r="C13" s="218">
        <f>AA276</f>
        <v>0</v>
      </c>
      <c r="D13" s="75"/>
      <c r="E13" s="119">
        <v>0</v>
      </c>
      <c r="F13" s="119">
        <f t="shared" si="1"/>
        <v>0</v>
      </c>
      <c r="G13" s="147">
        <f t="shared" si="0"/>
        <v>0</v>
      </c>
      <c r="H13" s="75">
        <f t="shared" si="2"/>
        <v>0</v>
      </c>
      <c r="I13" s="79">
        <f t="shared" si="3"/>
        <v>0</v>
      </c>
      <c r="J13" s="86" t="str">
        <f>IF(((C13/(E13+1))&gt;0.1),(IF(((DATEDIF('ראשי-פרטים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3" s="80"/>
      <c r="L13" s="205"/>
      <c r="M13" s="205"/>
      <c r="N13" s="205"/>
      <c r="O13" s="206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</row>
    <row r="14" spans="1:110" s="6" customFormat="1" ht="26.25" customHeight="1" x14ac:dyDescent="0.2">
      <c r="A14" s="149">
        <v>12</v>
      </c>
      <c r="B14" s="327"/>
      <c r="C14" s="218">
        <f>AA296</f>
        <v>0</v>
      </c>
      <c r="D14" s="75"/>
      <c r="E14" s="119">
        <v>0</v>
      </c>
      <c r="F14" s="119">
        <f t="shared" si="1"/>
        <v>0</v>
      </c>
      <c r="G14" s="147">
        <f t="shared" si="0"/>
        <v>0</v>
      </c>
      <c r="H14" s="75">
        <f t="shared" si="2"/>
        <v>0</v>
      </c>
      <c r="I14" s="79">
        <f t="shared" si="3"/>
        <v>0</v>
      </c>
      <c r="J14" s="86" t="str">
        <f>IF(((C14/(E14+1))&gt;0.1),(IF(((DATEDIF('ראשי-פרטים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4" s="80"/>
      <c r="L14" s="205"/>
      <c r="M14" s="205"/>
      <c r="N14" s="205"/>
      <c r="O14" s="206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</row>
    <row r="15" spans="1:110" s="6" customFormat="1" ht="26.25" customHeight="1" x14ac:dyDescent="0.2">
      <c r="A15" s="149">
        <v>13</v>
      </c>
      <c r="B15" s="327"/>
      <c r="C15" s="218">
        <f>AA316</f>
        <v>0</v>
      </c>
      <c r="D15" s="75"/>
      <c r="E15" s="119">
        <v>0</v>
      </c>
      <c r="F15" s="119">
        <f t="shared" si="1"/>
        <v>0</v>
      </c>
      <c r="G15" s="147">
        <f t="shared" si="0"/>
        <v>0</v>
      </c>
      <c r="H15" s="75">
        <f t="shared" si="2"/>
        <v>0</v>
      </c>
      <c r="I15" s="79">
        <f t="shared" si="3"/>
        <v>0</v>
      </c>
      <c r="J15" s="86" t="str">
        <f>IF(((C15/(E15+1))&gt;0.1),(IF(((DATEDIF('ראשי-פרטים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5" s="80"/>
      <c r="L15" s="205"/>
      <c r="M15" s="205"/>
      <c r="N15" s="205"/>
      <c r="O15" s="206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</row>
    <row r="16" spans="1:110" s="6" customFormat="1" ht="26.25" customHeight="1" x14ac:dyDescent="0.2">
      <c r="A16" s="149">
        <v>14</v>
      </c>
      <c r="B16" s="327"/>
      <c r="C16" s="218">
        <f>AA336</f>
        <v>0</v>
      </c>
      <c r="D16" s="75"/>
      <c r="E16" s="119">
        <v>0</v>
      </c>
      <c r="F16" s="119">
        <f t="shared" si="1"/>
        <v>0</v>
      </c>
      <c r="G16" s="147">
        <f t="shared" si="0"/>
        <v>0</v>
      </c>
      <c r="H16" s="75">
        <f t="shared" si="2"/>
        <v>0</v>
      </c>
      <c r="I16" s="79">
        <f t="shared" si="3"/>
        <v>0</v>
      </c>
      <c r="J16" s="86" t="str">
        <f>IF(((C16/(E16+1))&gt;0.1),(IF(((DATEDIF('ראשי-פרטים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6" s="80"/>
      <c r="L16" s="205"/>
      <c r="M16" s="205"/>
      <c r="N16" s="205"/>
      <c r="O16" s="206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</row>
    <row r="17" spans="1:110" s="6" customFormat="1" ht="26.25" customHeight="1" x14ac:dyDescent="0.2">
      <c r="A17" s="149">
        <v>15</v>
      </c>
      <c r="B17" s="327"/>
      <c r="C17" s="218">
        <f>AA356</f>
        <v>0</v>
      </c>
      <c r="D17" s="75"/>
      <c r="E17" s="119">
        <v>0</v>
      </c>
      <c r="F17" s="119">
        <f t="shared" si="1"/>
        <v>0</v>
      </c>
      <c r="G17" s="147">
        <f t="shared" si="0"/>
        <v>0</v>
      </c>
      <c r="H17" s="75">
        <f t="shared" si="2"/>
        <v>0</v>
      </c>
      <c r="I17" s="79">
        <f t="shared" si="3"/>
        <v>0</v>
      </c>
      <c r="J17" s="86" t="str">
        <f>IF(((C17/(E17+1))&gt;0.1),(IF(((DATEDIF('ראשי-פרטים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7" s="80"/>
      <c r="L17" s="205"/>
      <c r="M17" s="205"/>
      <c r="N17" s="205"/>
      <c r="O17" s="206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</row>
    <row r="18" spans="1:110" s="6" customFormat="1" ht="26.25" customHeight="1" x14ac:dyDescent="0.2">
      <c r="A18" s="149">
        <v>16</v>
      </c>
      <c r="B18" s="327"/>
      <c r="C18" s="218">
        <f>AA376</f>
        <v>0</v>
      </c>
      <c r="D18" s="75"/>
      <c r="E18" s="119">
        <v>0</v>
      </c>
      <c r="F18" s="119">
        <f t="shared" si="1"/>
        <v>0</v>
      </c>
      <c r="G18" s="147">
        <f t="shared" si="0"/>
        <v>0</v>
      </c>
      <c r="H18" s="75">
        <f t="shared" si="2"/>
        <v>0</v>
      </c>
      <c r="I18" s="79">
        <f t="shared" si="3"/>
        <v>0</v>
      </c>
      <c r="J18" s="86" t="str">
        <f>IF(((C18/(E18+1))&gt;0.1),(IF(((DATEDIF('ראשי-פרטים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8" s="80"/>
      <c r="L18" s="205"/>
      <c r="M18" s="205"/>
      <c r="N18" s="205"/>
      <c r="O18" s="206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</row>
    <row r="19" spans="1:110" s="6" customFormat="1" ht="26.25" customHeight="1" x14ac:dyDescent="0.2">
      <c r="A19" s="149">
        <v>17</v>
      </c>
      <c r="B19" s="327"/>
      <c r="C19" s="218">
        <f>AA396</f>
        <v>0</v>
      </c>
      <c r="D19" s="75"/>
      <c r="E19" s="119">
        <v>0</v>
      </c>
      <c r="F19" s="119">
        <f t="shared" si="1"/>
        <v>0</v>
      </c>
      <c r="G19" s="147">
        <f t="shared" si="0"/>
        <v>0</v>
      </c>
      <c r="H19" s="75">
        <f t="shared" si="2"/>
        <v>0</v>
      </c>
      <c r="I19" s="79">
        <f t="shared" si="3"/>
        <v>0</v>
      </c>
      <c r="J19" s="86" t="str">
        <f>IF(((C19/(E19+1))&gt;0.1),(IF(((DATEDIF('ראשי-פרטים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19" s="80"/>
      <c r="L19" s="205"/>
      <c r="M19" s="205"/>
      <c r="N19" s="205"/>
      <c r="O19" s="206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</row>
    <row r="20" spans="1:110" s="6" customFormat="1" ht="26.25" customHeight="1" x14ac:dyDescent="0.2">
      <c r="A20" s="149">
        <v>18</v>
      </c>
      <c r="B20" s="327"/>
      <c r="C20" s="30">
        <f>+$AA416</f>
        <v>0</v>
      </c>
      <c r="D20" s="75"/>
      <c r="E20" s="119">
        <v>0</v>
      </c>
      <c r="F20" s="119">
        <f t="shared" si="1"/>
        <v>0</v>
      </c>
      <c r="G20" s="147">
        <f t="shared" si="0"/>
        <v>0</v>
      </c>
      <c r="H20" s="75">
        <f t="shared" si="2"/>
        <v>0</v>
      </c>
      <c r="I20" s="79">
        <f t="shared" si="3"/>
        <v>0</v>
      </c>
      <c r="J20" s="86" t="str">
        <f>IF(((C20/(E20+1))&gt;0.1),(IF(((DATEDIF('ראשי-פרטים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0" s="80"/>
      <c r="L20" s="205"/>
      <c r="M20" s="205"/>
      <c r="N20" s="205"/>
      <c r="O20" s="206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</row>
    <row r="21" spans="1:110" s="6" customFormat="1" ht="26.25" customHeight="1" x14ac:dyDescent="0.2">
      <c r="A21" s="149">
        <v>19</v>
      </c>
      <c r="B21" s="327"/>
      <c r="C21" s="30">
        <f>+$AA436</f>
        <v>0</v>
      </c>
      <c r="D21" s="75"/>
      <c r="E21" s="119">
        <v>0</v>
      </c>
      <c r="F21" s="119">
        <f t="shared" si="1"/>
        <v>0</v>
      </c>
      <c r="G21" s="147">
        <f t="shared" si="0"/>
        <v>0</v>
      </c>
      <c r="H21" s="75">
        <f t="shared" si="2"/>
        <v>0</v>
      </c>
      <c r="I21" s="79">
        <f t="shared" si="3"/>
        <v>0</v>
      </c>
      <c r="J21" s="86" t="str">
        <f>IF(((C21/(E21+1))&gt;0.1),(IF(((DATEDIF('ראשי-פרטים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1" s="80"/>
      <c r="L21" s="205"/>
      <c r="M21" s="205"/>
      <c r="N21" s="205"/>
      <c r="O21" s="206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</row>
    <row r="22" spans="1:110" s="6" customFormat="1" ht="26.25" customHeight="1" x14ac:dyDescent="0.2">
      <c r="A22" s="149">
        <v>20</v>
      </c>
      <c r="B22" s="327"/>
      <c r="C22" s="30">
        <f>+$AA456</f>
        <v>0</v>
      </c>
      <c r="D22" s="75"/>
      <c r="E22" s="119">
        <v>0</v>
      </c>
      <c r="F22" s="119">
        <f t="shared" si="1"/>
        <v>0</v>
      </c>
      <c r="G22" s="147">
        <f t="shared" si="0"/>
        <v>0</v>
      </c>
      <c r="H22" s="75">
        <f t="shared" si="2"/>
        <v>0</v>
      </c>
      <c r="I22" s="79">
        <f t="shared" si="3"/>
        <v>0</v>
      </c>
      <c r="J22" s="86" t="str">
        <f>IF(((C22/(E22+1))&gt;0.1),(IF(((DATEDIF('ראשי-פרטים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2" s="80"/>
      <c r="L22" s="205"/>
      <c r="M22" s="205"/>
      <c r="N22" s="205"/>
      <c r="O22" s="206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</row>
    <row r="23" spans="1:110" s="6" customFormat="1" ht="26.25" customHeight="1" x14ac:dyDescent="0.2">
      <c r="A23" s="149">
        <v>21</v>
      </c>
      <c r="B23" s="327"/>
      <c r="C23" s="30">
        <f>+$AA476</f>
        <v>0</v>
      </c>
      <c r="D23" s="75"/>
      <c r="E23" s="119">
        <v>0</v>
      </c>
      <c r="F23" s="119">
        <f t="shared" si="1"/>
        <v>0</v>
      </c>
      <c r="G23" s="147">
        <f t="shared" si="0"/>
        <v>0</v>
      </c>
      <c r="H23" s="75">
        <f t="shared" si="2"/>
        <v>0</v>
      </c>
      <c r="I23" s="79">
        <f t="shared" si="3"/>
        <v>0</v>
      </c>
      <c r="J23" s="86" t="str">
        <f>IF(((C23/(E23+1))&gt;0.1),(IF(((DATEDIF('ראשי-פרטים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3" s="80"/>
      <c r="L23" s="205"/>
      <c r="M23" s="205"/>
      <c r="N23" s="205"/>
      <c r="O23" s="206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</row>
    <row r="24" spans="1:110" s="6" customFormat="1" ht="26.25" customHeight="1" x14ac:dyDescent="0.2">
      <c r="A24" s="149">
        <v>22</v>
      </c>
      <c r="B24" s="327"/>
      <c r="C24" s="30">
        <f>+$AA496</f>
        <v>0</v>
      </c>
      <c r="D24" s="75"/>
      <c r="E24" s="119">
        <v>0</v>
      </c>
      <c r="F24" s="119">
        <f t="shared" si="1"/>
        <v>0</v>
      </c>
      <c r="G24" s="147">
        <f t="shared" si="0"/>
        <v>0</v>
      </c>
      <c r="H24" s="75">
        <f t="shared" si="2"/>
        <v>0</v>
      </c>
      <c r="I24" s="79">
        <f t="shared" si="3"/>
        <v>0</v>
      </c>
      <c r="J24" s="86" t="str">
        <f>IF(((C24/(E24+1))&gt;0.1),(IF(((DATEDIF('ראשי-פרטים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4" s="80"/>
      <c r="L24" s="205"/>
      <c r="M24" s="205"/>
      <c r="N24" s="205"/>
      <c r="O24" s="206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</row>
    <row r="25" spans="1:110" s="6" customFormat="1" ht="26.25" customHeight="1" x14ac:dyDescent="0.2">
      <c r="A25" s="149">
        <v>23</v>
      </c>
      <c r="B25" s="327"/>
      <c r="C25" s="30">
        <f>+$AA516</f>
        <v>0</v>
      </c>
      <c r="D25" s="75"/>
      <c r="E25" s="119">
        <v>0</v>
      </c>
      <c r="F25" s="119">
        <f t="shared" si="1"/>
        <v>0</v>
      </c>
      <c r="G25" s="147">
        <f t="shared" si="0"/>
        <v>0</v>
      </c>
      <c r="H25" s="75">
        <f t="shared" si="2"/>
        <v>0</v>
      </c>
      <c r="I25" s="79">
        <f t="shared" si="3"/>
        <v>0</v>
      </c>
      <c r="J25" s="86" t="str">
        <f>IF(((C25/(E25+1))&gt;0.1),(IF(((DATEDIF('ראשי-פרטים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5" s="80"/>
      <c r="L25" s="205"/>
      <c r="M25" s="205"/>
      <c r="N25" s="205"/>
      <c r="O25" s="206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</row>
    <row r="26" spans="1:110" s="6" customFormat="1" ht="26.25" customHeight="1" x14ac:dyDescent="0.2">
      <c r="A26" s="149">
        <v>24</v>
      </c>
      <c r="B26" s="327"/>
      <c r="C26" s="30">
        <f>+$AA536</f>
        <v>0</v>
      </c>
      <c r="D26" s="75"/>
      <c r="E26" s="119">
        <v>0</v>
      </c>
      <c r="F26" s="119">
        <f t="shared" si="1"/>
        <v>0</v>
      </c>
      <c r="G26" s="147">
        <f t="shared" si="0"/>
        <v>0</v>
      </c>
      <c r="H26" s="75">
        <f t="shared" si="2"/>
        <v>0</v>
      </c>
      <c r="I26" s="79">
        <f t="shared" si="3"/>
        <v>0</v>
      </c>
      <c r="J26" s="86" t="str">
        <f>IF(((C26/(E26+1))&gt;0.1),(IF(((DATEDIF('ראשי-פרטים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6" s="80"/>
      <c r="L26" s="205"/>
      <c r="M26" s="205"/>
      <c r="N26" s="205"/>
      <c r="O26" s="206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</row>
    <row r="27" spans="1:110" s="6" customFormat="1" ht="26.25" customHeight="1" x14ac:dyDescent="0.2">
      <c r="A27" s="149">
        <v>25</v>
      </c>
      <c r="B27" s="327"/>
      <c r="C27" s="30">
        <f>+$AA556</f>
        <v>0</v>
      </c>
      <c r="D27" s="75"/>
      <c r="E27" s="119">
        <v>0</v>
      </c>
      <c r="F27" s="119">
        <f t="shared" si="1"/>
        <v>0</v>
      </c>
      <c r="G27" s="147">
        <f t="shared" si="0"/>
        <v>0</v>
      </c>
      <c r="H27" s="75">
        <f t="shared" si="2"/>
        <v>0</v>
      </c>
      <c r="I27" s="79">
        <f t="shared" si="3"/>
        <v>0</v>
      </c>
      <c r="J27" s="86" t="str">
        <f>IF(((C27/(E27+1))&gt;0.1),(IF(((DATEDIF('ראשי-פרטים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7" s="80"/>
      <c r="L27" s="205"/>
      <c r="M27" s="205"/>
      <c r="N27" s="205"/>
      <c r="O27" s="206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</row>
    <row r="28" spans="1:110" s="6" customFormat="1" ht="26.25" customHeight="1" x14ac:dyDescent="0.2">
      <c r="A28" s="149">
        <v>26</v>
      </c>
      <c r="B28" s="327"/>
      <c r="C28" s="30">
        <f>+$AA576</f>
        <v>0</v>
      </c>
      <c r="D28" s="75"/>
      <c r="E28" s="119">
        <v>0</v>
      </c>
      <c r="F28" s="119">
        <f t="shared" si="1"/>
        <v>0</v>
      </c>
      <c r="G28" s="147">
        <f t="shared" si="0"/>
        <v>0</v>
      </c>
      <c r="H28" s="75">
        <f t="shared" si="2"/>
        <v>0</v>
      </c>
      <c r="I28" s="79">
        <f t="shared" si="3"/>
        <v>0</v>
      </c>
      <c r="J28" s="86" t="str">
        <f>IF(((C28/(E28+1))&gt;0.1),(IF(((DATEDIF('ראשי-פרטים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8" s="80"/>
      <c r="L28" s="205"/>
      <c r="M28" s="205"/>
      <c r="N28" s="205"/>
      <c r="O28" s="206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</row>
    <row r="29" spans="1:110" s="6" customFormat="1" ht="26.25" customHeight="1" x14ac:dyDescent="0.2">
      <c r="A29" s="149">
        <v>27</v>
      </c>
      <c r="B29" s="327"/>
      <c r="C29" s="30">
        <f>+$AA596</f>
        <v>0</v>
      </c>
      <c r="D29" s="75"/>
      <c r="E29" s="119">
        <v>0</v>
      </c>
      <c r="F29" s="119">
        <f t="shared" si="1"/>
        <v>0</v>
      </c>
      <c r="G29" s="147">
        <f t="shared" si="0"/>
        <v>0</v>
      </c>
      <c r="H29" s="75">
        <f t="shared" si="2"/>
        <v>0</v>
      </c>
      <c r="I29" s="79">
        <f t="shared" si="3"/>
        <v>0</v>
      </c>
      <c r="J29" s="86" t="str">
        <f>IF(((C29/(E29+1))&gt;0.1),(IF(((DATEDIF('ראשי-פרטים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29" s="80"/>
      <c r="L29" s="205"/>
      <c r="M29" s="205"/>
      <c r="N29" s="205"/>
      <c r="O29" s="206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</row>
    <row r="30" spans="1:110" s="6" customFormat="1" ht="26.25" customHeight="1" x14ac:dyDescent="0.2">
      <c r="A30" s="149">
        <v>28</v>
      </c>
      <c r="B30" s="327"/>
      <c r="C30" s="30">
        <f>+$AA616</f>
        <v>0</v>
      </c>
      <c r="D30" s="75"/>
      <c r="E30" s="119">
        <v>0</v>
      </c>
      <c r="F30" s="119">
        <f t="shared" si="1"/>
        <v>0</v>
      </c>
      <c r="G30" s="147">
        <f t="shared" si="0"/>
        <v>0</v>
      </c>
      <c r="H30" s="75">
        <f t="shared" si="2"/>
        <v>0</v>
      </c>
      <c r="I30" s="79">
        <f t="shared" si="3"/>
        <v>0</v>
      </c>
      <c r="J30" s="86" t="str">
        <f>IF(((C30/(E30+1))&gt;0.1),(IF(((DATEDIF('ראשי-פרטים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0" s="80"/>
      <c r="L30" s="205"/>
      <c r="M30" s="205"/>
      <c r="N30" s="205"/>
      <c r="O30" s="206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</row>
    <row r="31" spans="1:110" s="6" customFormat="1" ht="26.25" customHeight="1" x14ac:dyDescent="0.2">
      <c r="A31" s="149">
        <v>29</v>
      </c>
      <c r="B31" s="327"/>
      <c r="C31" s="30">
        <f>+$AA636</f>
        <v>0</v>
      </c>
      <c r="D31" s="75"/>
      <c r="E31" s="119">
        <v>0</v>
      </c>
      <c r="F31" s="119">
        <f t="shared" si="1"/>
        <v>0</v>
      </c>
      <c r="G31" s="147">
        <f t="shared" si="0"/>
        <v>0</v>
      </c>
      <c r="H31" s="75">
        <f t="shared" si="2"/>
        <v>0</v>
      </c>
      <c r="I31" s="79">
        <f t="shared" si="3"/>
        <v>0</v>
      </c>
      <c r="J31" s="86" t="str">
        <f>IF(((C31/(E31+1))&gt;0.1),(IF(((DATEDIF('ראשי-פרטים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1" s="80"/>
      <c r="L31" s="205"/>
      <c r="M31" s="205"/>
      <c r="N31" s="205"/>
      <c r="O31" s="206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</row>
    <row r="32" spans="1:110" s="6" customFormat="1" ht="26.25" customHeight="1" x14ac:dyDescent="0.2">
      <c r="A32" s="149">
        <v>30</v>
      </c>
      <c r="B32" s="327"/>
      <c r="C32" s="30">
        <f>+$AA656</f>
        <v>0</v>
      </c>
      <c r="D32" s="75"/>
      <c r="E32" s="119">
        <v>0</v>
      </c>
      <c r="F32" s="119">
        <f t="shared" si="1"/>
        <v>0</v>
      </c>
      <c r="G32" s="147">
        <f t="shared" si="0"/>
        <v>0</v>
      </c>
      <c r="H32" s="75">
        <f t="shared" si="2"/>
        <v>0</v>
      </c>
      <c r="I32" s="79">
        <f t="shared" si="3"/>
        <v>0</v>
      </c>
      <c r="J32" s="86" t="str">
        <f>IF(((C32/(E32+1))&gt;0.1),(IF(((DATEDIF('ראשי-פרטים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2" s="80"/>
      <c r="L32" s="205"/>
      <c r="M32" s="205"/>
      <c r="N32" s="205"/>
      <c r="O32" s="206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</row>
    <row r="33" spans="1:110" s="6" customFormat="1" ht="26.25" customHeight="1" x14ac:dyDescent="0.2">
      <c r="A33" s="149">
        <v>31</v>
      </c>
      <c r="B33" s="327"/>
      <c r="C33" s="30">
        <f>+$AA676</f>
        <v>0</v>
      </c>
      <c r="D33" s="75"/>
      <c r="E33" s="119">
        <v>0</v>
      </c>
      <c r="F33" s="119">
        <f t="shared" si="1"/>
        <v>0</v>
      </c>
      <c r="G33" s="147">
        <f t="shared" si="0"/>
        <v>0</v>
      </c>
      <c r="H33" s="75">
        <f t="shared" si="2"/>
        <v>0</v>
      </c>
      <c r="I33" s="79">
        <f t="shared" si="3"/>
        <v>0</v>
      </c>
      <c r="J33" s="86" t="str">
        <f>IF(((C33/(E33+1))&gt;0.1),(IF(((DATEDIF('ראשי-פרטים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3" s="80"/>
      <c r="L33" s="205"/>
      <c r="M33" s="205"/>
      <c r="N33" s="205"/>
      <c r="O33" s="206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</row>
    <row r="34" spans="1:110" s="6" customFormat="1" ht="26.25" customHeight="1" x14ac:dyDescent="0.2">
      <c r="A34" s="149">
        <v>32</v>
      </c>
      <c r="B34" s="327"/>
      <c r="C34" s="30">
        <f>+$AA696</f>
        <v>0</v>
      </c>
      <c r="D34" s="75"/>
      <c r="E34" s="119">
        <v>0</v>
      </c>
      <c r="F34" s="119">
        <f t="shared" si="1"/>
        <v>0</v>
      </c>
      <c r="G34" s="147">
        <f t="shared" si="0"/>
        <v>0</v>
      </c>
      <c r="H34" s="75">
        <f t="shared" si="2"/>
        <v>0</v>
      </c>
      <c r="I34" s="79">
        <f t="shared" si="3"/>
        <v>0</v>
      </c>
      <c r="J34" s="86" t="str">
        <f>IF(((C34/(E34+1))&gt;0.1),(IF(((DATEDIF('ראשי-פרטים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4" s="80"/>
      <c r="L34" s="205"/>
      <c r="M34" s="205"/>
      <c r="N34" s="205"/>
      <c r="O34" s="206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</row>
    <row r="35" spans="1:110" s="6" customFormat="1" ht="26.25" customHeight="1" x14ac:dyDescent="0.2">
      <c r="A35" s="149">
        <v>33</v>
      </c>
      <c r="B35" s="327"/>
      <c r="C35" s="30">
        <f>+$AA716</f>
        <v>0</v>
      </c>
      <c r="D35" s="75"/>
      <c r="E35" s="119">
        <v>0</v>
      </c>
      <c r="F35" s="119">
        <f t="shared" si="1"/>
        <v>0</v>
      </c>
      <c r="G35" s="147">
        <f t="shared" si="0"/>
        <v>0</v>
      </c>
      <c r="H35" s="75">
        <f t="shared" si="2"/>
        <v>0</v>
      </c>
      <c r="I35" s="79">
        <f t="shared" si="3"/>
        <v>0</v>
      </c>
      <c r="J35" s="86" t="str">
        <f>IF(((C35/(E35+1))&gt;0.1),(IF(((DATEDIF('ראשי-פרטים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5" s="80"/>
      <c r="L35" s="205"/>
      <c r="M35" s="205"/>
      <c r="N35" s="205"/>
      <c r="O35" s="206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</row>
    <row r="36" spans="1:110" s="6" customFormat="1" ht="26.25" customHeight="1" x14ac:dyDescent="0.2">
      <c r="A36" s="149">
        <v>34</v>
      </c>
      <c r="B36" s="327"/>
      <c r="C36" s="30">
        <f>+$AA736</f>
        <v>0</v>
      </c>
      <c r="D36" s="75"/>
      <c r="E36" s="119">
        <v>0</v>
      </c>
      <c r="F36" s="119">
        <f t="shared" si="1"/>
        <v>0</v>
      </c>
      <c r="G36" s="147">
        <f t="shared" si="0"/>
        <v>0</v>
      </c>
      <c r="H36" s="75">
        <f t="shared" si="2"/>
        <v>0</v>
      </c>
      <c r="I36" s="79">
        <f t="shared" si="3"/>
        <v>0</v>
      </c>
      <c r="J36" s="86" t="str">
        <f>IF(((C36/(E36+1))&gt;0.1),(IF(((DATEDIF('ראשי-פרטים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6" s="80"/>
      <c r="L36" s="205"/>
      <c r="M36" s="205"/>
      <c r="N36" s="205"/>
      <c r="O36" s="206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</row>
    <row r="37" spans="1:110" s="6" customFormat="1" ht="26.25" customHeight="1" x14ac:dyDescent="0.2">
      <c r="A37" s="149">
        <v>35</v>
      </c>
      <c r="B37" s="327"/>
      <c r="C37" s="30">
        <f>+$AA756</f>
        <v>0</v>
      </c>
      <c r="D37" s="75"/>
      <c r="E37" s="119">
        <v>0</v>
      </c>
      <c r="F37" s="119">
        <f t="shared" si="1"/>
        <v>0</v>
      </c>
      <c r="G37" s="147">
        <f t="shared" si="0"/>
        <v>0</v>
      </c>
      <c r="H37" s="75">
        <f t="shared" si="2"/>
        <v>0</v>
      </c>
      <c r="I37" s="79">
        <f t="shared" si="3"/>
        <v>0</v>
      </c>
      <c r="J37" s="86" t="str">
        <f>IF(((C37/(E37+1))&gt;0.1),(IF(((DATEDIF('ראשי-פרטים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7" s="80"/>
      <c r="L37" s="205"/>
      <c r="M37" s="205"/>
      <c r="N37" s="205"/>
      <c r="O37" s="206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</row>
    <row r="38" spans="1:110" s="6" customFormat="1" ht="26.25" customHeight="1" x14ac:dyDescent="0.2">
      <c r="A38" s="149">
        <v>36</v>
      </c>
      <c r="B38" s="327"/>
      <c r="C38" s="30">
        <f>+$AA776</f>
        <v>0</v>
      </c>
      <c r="D38" s="75"/>
      <c r="E38" s="119">
        <v>0</v>
      </c>
      <c r="F38" s="119">
        <f t="shared" si="1"/>
        <v>0</v>
      </c>
      <c r="G38" s="147">
        <f t="shared" si="0"/>
        <v>0</v>
      </c>
      <c r="H38" s="75">
        <f t="shared" si="2"/>
        <v>0</v>
      </c>
      <c r="I38" s="79">
        <f t="shared" si="3"/>
        <v>0</v>
      </c>
      <c r="J38" s="86" t="str">
        <f>IF(((C38/(E38+1))&gt;0.1),(IF(((DATEDIF('ראשי-פרטים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8" s="80"/>
      <c r="L38" s="205"/>
      <c r="M38" s="205"/>
      <c r="N38" s="205"/>
      <c r="O38" s="206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</row>
    <row r="39" spans="1:110" s="6" customFormat="1" ht="26.25" customHeight="1" x14ac:dyDescent="0.2">
      <c r="A39" s="149">
        <v>37</v>
      </c>
      <c r="B39" s="327"/>
      <c r="C39" s="30">
        <f>+$AA796</f>
        <v>0</v>
      </c>
      <c r="D39" s="75"/>
      <c r="E39" s="119">
        <v>0</v>
      </c>
      <c r="F39" s="119">
        <f t="shared" si="1"/>
        <v>0</v>
      </c>
      <c r="G39" s="147">
        <f t="shared" si="0"/>
        <v>0</v>
      </c>
      <c r="H39" s="75">
        <f t="shared" si="2"/>
        <v>0</v>
      </c>
      <c r="I39" s="79">
        <f t="shared" si="3"/>
        <v>0</v>
      </c>
      <c r="J39" s="86" t="str">
        <f>IF(((C39/(E39+1))&gt;0.1),(IF(((DATEDIF('ראשי-פרטים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39" s="80"/>
      <c r="L39" s="205"/>
      <c r="M39" s="205"/>
      <c r="N39" s="205"/>
      <c r="O39" s="206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</row>
    <row r="40" spans="1:110" s="6" customFormat="1" ht="26.25" customHeight="1" x14ac:dyDescent="0.2">
      <c r="A40" s="149">
        <v>38</v>
      </c>
      <c r="B40" s="327"/>
      <c r="C40" s="30">
        <f>+$AA816</f>
        <v>0</v>
      </c>
      <c r="D40" s="75"/>
      <c r="E40" s="119">
        <v>0</v>
      </c>
      <c r="F40" s="119">
        <f t="shared" si="1"/>
        <v>0</v>
      </c>
      <c r="G40" s="147">
        <f t="shared" si="0"/>
        <v>0</v>
      </c>
      <c r="H40" s="75">
        <f t="shared" si="2"/>
        <v>0</v>
      </c>
      <c r="I40" s="79">
        <f t="shared" si="3"/>
        <v>0</v>
      </c>
      <c r="J40" s="86" t="str">
        <f>IF(((C40/(E40+1))&gt;0.1),(IF(((DATEDIF('ראשי-פרטים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0" s="80"/>
      <c r="L40" s="205"/>
      <c r="M40" s="205"/>
      <c r="N40" s="205"/>
      <c r="O40" s="206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</row>
    <row r="41" spans="1:110" s="6" customFormat="1" ht="26.25" customHeight="1" x14ac:dyDescent="0.2">
      <c r="A41" s="149">
        <v>39</v>
      </c>
      <c r="B41" s="327"/>
      <c r="C41" s="30">
        <f>+$AA836</f>
        <v>0</v>
      </c>
      <c r="D41" s="75"/>
      <c r="E41" s="119">
        <v>0</v>
      </c>
      <c r="F41" s="119">
        <f t="shared" si="1"/>
        <v>0</v>
      </c>
      <c r="G41" s="147">
        <f t="shared" si="0"/>
        <v>0</v>
      </c>
      <c r="H41" s="75">
        <f t="shared" si="2"/>
        <v>0</v>
      </c>
      <c r="I41" s="79">
        <f t="shared" si="3"/>
        <v>0</v>
      </c>
      <c r="J41" s="86" t="str">
        <f>IF(((C41/(E41+1))&gt;0.1),(IF(((DATEDIF('ראשי-פרטים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1" s="80"/>
      <c r="L41" s="205"/>
      <c r="M41" s="205"/>
      <c r="N41" s="205"/>
      <c r="O41" s="206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</row>
    <row r="42" spans="1:110" s="6" customFormat="1" ht="26.25" customHeight="1" x14ac:dyDescent="0.2">
      <c r="A42" s="149">
        <v>40</v>
      </c>
      <c r="B42" s="327"/>
      <c r="C42" s="30">
        <f>+$AA856</f>
        <v>0</v>
      </c>
      <c r="D42" s="75"/>
      <c r="E42" s="119">
        <v>0</v>
      </c>
      <c r="F42" s="119">
        <f t="shared" si="1"/>
        <v>0</v>
      </c>
      <c r="G42" s="147">
        <f t="shared" si="0"/>
        <v>0</v>
      </c>
      <c r="H42" s="75">
        <f t="shared" si="2"/>
        <v>0</v>
      </c>
      <c r="I42" s="79">
        <f t="shared" si="3"/>
        <v>0</v>
      </c>
      <c r="J42" s="86" t="str">
        <f>IF(((C42/(E42+1))&gt;0.1),(IF(((DATEDIF('ראשי-פרטים כלליים וריכוז הוצאות'!$D$21,'ראשי-פרטים כלליים וריכוז הוצאות'!$F$21+1,"m"))&lt;1),"נרכש בסמוך לסיום המופ, נא לבדוק תאריכי חשבוניות!","")),"")</f>
        <v/>
      </c>
      <c r="K42" s="80"/>
      <c r="L42" s="205"/>
      <c r="M42" s="205"/>
      <c r="N42" s="205"/>
      <c r="O42" s="206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</row>
    <row r="43" spans="1:110" s="6" customFormat="1" ht="25.5" customHeight="1" x14ac:dyDescent="0.2">
      <c r="A43" s="216"/>
      <c r="B43" s="149" t="s">
        <v>5</v>
      </c>
      <c r="C43" s="230">
        <f>IF($A$45=20,SUM(C3:C42),0)</f>
        <v>0</v>
      </c>
      <c r="D43" s="230">
        <f t="shared" ref="D43:I43" si="4">IF($A$45=20,SUM(D3:D42),0)</f>
        <v>0</v>
      </c>
      <c r="E43" s="230">
        <f t="shared" si="4"/>
        <v>0</v>
      </c>
      <c r="F43" s="230">
        <f t="shared" si="4"/>
        <v>0</v>
      </c>
      <c r="G43" s="230">
        <f t="shared" si="4"/>
        <v>0</v>
      </c>
      <c r="H43" s="86">
        <f t="shared" si="4"/>
        <v>0</v>
      </c>
      <c r="I43" s="86">
        <f t="shared" si="4"/>
        <v>0</v>
      </c>
      <c r="J43" s="86"/>
      <c r="K43" s="87"/>
      <c r="L43" s="205"/>
      <c r="M43" s="205"/>
      <c r="N43" s="205"/>
      <c r="O43" s="206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</row>
    <row r="44" spans="1:110" s="203" customFormat="1" x14ac:dyDescent="0.2">
      <c r="O44" s="204"/>
    </row>
    <row r="45" spans="1:110" s="203" customFormat="1" x14ac:dyDescent="0.2">
      <c r="A45" s="210">
        <f>'ראשי-פרטים כלליים וריכוז הוצאות'!D66</f>
        <v>0</v>
      </c>
      <c r="B45" s="217" t="s">
        <v>175</v>
      </c>
      <c r="C45" s="217"/>
      <c r="D45" s="217"/>
      <c r="H45" s="207"/>
      <c r="I45" s="207"/>
      <c r="J45" s="207"/>
      <c r="K45" s="207"/>
      <c r="L45" s="207"/>
      <c r="N45" s="207"/>
      <c r="O45" s="204"/>
      <c r="S45" s="207"/>
      <c r="Y45" s="207"/>
    </row>
    <row r="46" spans="1:110" s="203" customFormat="1" x14ac:dyDescent="0.2">
      <c r="O46" s="204"/>
    </row>
    <row r="47" spans="1:110" s="203" customFormat="1" x14ac:dyDescent="0.2">
      <c r="O47" s="204"/>
    </row>
    <row r="48" spans="1:110" s="203" customFormat="1" x14ac:dyDescent="0.2">
      <c r="O48" s="204"/>
    </row>
    <row r="49" spans="1:108" s="203" customFormat="1" x14ac:dyDescent="0.2">
      <c r="O49" s="204"/>
    </row>
    <row r="50" spans="1:108" s="203" customFormat="1" x14ac:dyDescent="0.2">
      <c r="O50" s="204"/>
    </row>
    <row r="51" spans="1:108" s="203" customFormat="1" x14ac:dyDescent="0.2">
      <c r="O51" s="204"/>
    </row>
    <row r="52" spans="1:108" s="203" customFormat="1" x14ac:dyDescent="0.2">
      <c r="O52" s="204"/>
    </row>
    <row r="53" spans="1:108" s="203" customFormat="1" x14ac:dyDescent="0.2">
      <c r="O53" s="204"/>
    </row>
    <row r="54" spans="1:108" s="203" customFormat="1" x14ac:dyDescent="0.2">
      <c r="O54" s="204"/>
    </row>
    <row r="55" spans="1:108" s="203" customFormat="1" x14ac:dyDescent="0.2">
      <c r="O55" s="204"/>
    </row>
    <row r="56" spans="1:108" s="203" customFormat="1" x14ac:dyDescent="0.2">
      <c r="O56" s="204"/>
    </row>
    <row r="57" spans="1:108" s="203" customFormat="1" x14ac:dyDescent="0.2">
      <c r="O57" s="204"/>
    </row>
    <row r="58" spans="1:108" s="203" customFormat="1" x14ac:dyDescent="0.2">
      <c r="O58" s="204"/>
    </row>
    <row r="59" spans="1:108" s="203" customFormat="1" x14ac:dyDescent="0.2">
      <c r="O59" s="204"/>
    </row>
    <row r="60" spans="1:108" s="203" customFormat="1" x14ac:dyDescent="0.2">
      <c r="O60" s="204"/>
    </row>
    <row r="61" spans="1:108" s="203" customFormat="1" x14ac:dyDescent="0.2">
      <c r="O61" s="204"/>
    </row>
    <row r="62" spans="1:108" s="203" customFormat="1" ht="18.75" x14ac:dyDescent="0.3">
      <c r="B62" s="150" t="s">
        <v>50</v>
      </c>
      <c r="C62" s="151">
        <f>'ראשי-פרטים כלליים וריכוז הוצאות'!E21</f>
        <v>0</v>
      </c>
      <c r="D62" s="152" t="s">
        <v>51</v>
      </c>
      <c r="E62" s="151">
        <f>'ראשי-פרטים כלליים וריכוז הוצאות'!F21</f>
        <v>0</v>
      </c>
      <c r="O62" s="204"/>
    </row>
    <row r="63" spans="1:108" s="203" customFormat="1" ht="13.5" thickBot="1" x14ac:dyDescent="0.25">
      <c r="O63" s="204"/>
    </row>
    <row r="64" spans="1:108" ht="12.75" customHeight="1" x14ac:dyDescent="0.2">
      <c r="A64" s="33">
        <v>1</v>
      </c>
      <c r="B64" s="34"/>
      <c r="C64" s="471" t="s">
        <v>181</v>
      </c>
      <c r="D64" s="471" t="s">
        <v>93</v>
      </c>
      <c r="E64" s="471" t="s">
        <v>21</v>
      </c>
      <c r="F64" s="203"/>
      <c r="G64" s="33"/>
      <c r="H64" s="34"/>
      <c r="I64" s="34"/>
      <c r="J64" s="34"/>
      <c r="K64" s="34"/>
      <c r="L64" s="34"/>
      <c r="M64" s="471" t="s">
        <v>181</v>
      </c>
      <c r="N64" s="471" t="s">
        <v>93</v>
      </c>
      <c r="O64" s="460" t="s">
        <v>21</v>
      </c>
      <c r="Q64" s="33"/>
      <c r="R64" s="34"/>
      <c r="S64" s="471" t="s">
        <v>181</v>
      </c>
      <c r="T64" s="471" t="s">
        <v>93</v>
      </c>
      <c r="U64" s="471" t="s">
        <v>21</v>
      </c>
      <c r="W64" s="33"/>
      <c r="X64" s="34"/>
      <c r="Y64" s="471" t="s">
        <v>181</v>
      </c>
      <c r="Z64" s="471" t="s">
        <v>93</v>
      </c>
      <c r="AA64" s="460" t="s">
        <v>21</v>
      </c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203"/>
      <c r="CP64" s="203"/>
      <c r="CQ64" s="203"/>
      <c r="CR64" s="203"/>
      <c r="CS64" s="203"/>
      <c r="CT64" s="203"/>
      <c r="CU64" s="203"/>
      <c r="CV64" s="203"/>
      <c r="CW64" s="203"/>
      <c r="CX64" s="203"/>
      <c r="CY64" s="203"/>
      <c r="CZ64" s="203"/>
      <c r="DA64" s="203"/>
      <c r="DB64" s="203"/>
      <c r="DC64" s="203"/>
      <c r="DD64" s="203"/>
    </row>
    <row r="65" spans="1:108" ht="38.25" x14ac:dyDescent="0.2">
      <c r="A65" s="35" t="s">
        <v>9</v>
      </c>
      <c r="B65" s="64" t="str">
        <f>+" אסמכתא " &amp; B3 &amp;"         חזרה לטבלה "</f>
        <v xml:space="preserve"> אסמכתא          חזרה לטבלה </v>
      </c>
      <c r="C65" s="472"/>
      <c r="D65" s="472"/>
      <c r="E65" s="473"/>
      <c r="F65" s="203"/>
      <c r="G65" s="35" t="s">
        <v>27</v>
      </c>
      <c r="H65" s="64" t="str">
        <f>+" אסמכתא " &amp; $B3 &amp;"         חזרה לטבלה "</f>
        <v xml:space="preserve"> אסמכתא          חזרה לטבלה </v>
      </c>
      <c r="I65" s="36"/>
      <c r="J65" s="36"/>
      <c r="K65" s="36"/>
      <c r="L65" s="64" t="str">
        <f>+" אסמכתא " &amp; $B3 &amp;"         חזרה לטבלה "</f>
        <v xml:space="preserve"> אסמכתא          חזרה לטבלה </v>
      </c>
      <c r="M65" s="472"/>
      <c r="N65" s="472"/>
      <c r="O65" s="478"/>
      <c r="Q65" s="35" t="s">
        <v>9</v>
      </c>
      <c r="R65" s="64" t="str">
        <f>+" אסמכתא " &amp; B3 &amp;"         חזרה לטבלה "</f>
        <v xml:space="preserve"> אסמכתא          חזרה לטבלה </v>
      </c>
      <c r="S65" s="472"/>
      <c r="T65" s="472"/>
      <c r="U65" s="473"/>
      <c r="W65" s="35" t="s">
        <v>27</v>
      </c>
      <c r="X65" s="64" t="str">
        <f>+" אסמכתא " &amp; B3 &amp;"         חזרה לטבלה "</f>
        <v xml:space="preserve"> אסמכתא          חזרה לטבלה </v>
      </c>
      <c r="Y65" s="472"/>
      <c r="Z65" s="472"/>
      <c r="AA65" s="478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203"/>
      <c r="BH65" s="203"/>
      <c r="BI65" s="203"/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203"/>
      <c r="CP65" s="203"/>
      <c r="CQ65" s="203"/>
      <c r="CR65" s="203"/>
      <c r="CS65" s="203"/>
      <c r="CT65" s="203"/>
      <c r="CU65" s="203"/>
      <c r="CV65" s="203"/>
      <c r="CW65" s="203"/>
      <c r="CX65" s="203"/>
      <c r="CY65" s="203"/>
      <c r="CZ65" s="203"/>
      <c r="DA65" s="203"/>
      <c r="DB65" s="203"/>
      <c r="DC65" s="203"/>
      <c r="DD65" s="203"/>
    </row>
    <row r="66" spans="1:108" s="203" customFormat="1" x14ac:dyDescent="0.2">
      <c r="A66" s="39">
        <v>1</v>
      </c>
      <c r="B66" s="291"/>
      <c r="C66" s="323"/>
      <c r="D66" s="323"/>
      <c r="E66" s="293"/>
      <c r="G66" s="39">
        <v>12</v>
      </c>
      <c r="H66" s="291"/>
      <c r="I66" s="294"/>
      <c r="J66" s="294"/>
      <c r="K66" s="294"/>
      <c r="L66" s="291"/>
      <c r="M66" s="323"/>
      <c r="N66" s="323"/>
      <c r="O66" s="293"/>
      <c r="Q66" s="39">
        <v>23</v>
      </c>
      <c r="R66" s="291"/>
      <c r="S66" s="323"/>
      <c r="T66" s="323"/>
      <c r="U66" s="293"/>
      <c r="W66" s="39">
        <v>34</v>
      </c>
      <c r="X66" s="291"/>
      <c r="Y66" s="323"/>
      <c r="Z66" s="323"/>
      <c r="AA66" s="293"/>
    </row>
    <row r="67" spans="1:108" s="203" customFormat="1" x14ac:dyDescent="0.2">
      <c r="A67" s="39">
        <v>2</v>
      </c>
      <c r="B67" s="291"/>
      <c r="C67" s="323"/>
      <c r="D67" s="323"/>
      <c r="E67" s="293"/>
      <c r="G67" s="39">
        <v>13</v>
      </c>
      <c r="H67" s="291"/>
      <c r="I67" s="294"/>
      <c r="J67" s="294"/>
      <c r="K67" s="294"/>
      <c r="L67" s="291"/>
      <c r="M67" s="323"/>
      <c r="N67" s="323"/>
      <c r="O67" s="293"/>
      <c r="Q67" s="39">
        <v>24</v>
      </c>
      <c r="R67" s="291"/>
      <c r="S67" s="323"/>
      <c r="T67" s="323"/>
      <c r="U67" s="293"/>
      <c r="W67" s="39">
        <v>35</v>
      </c>
      <c r="X67" s="291"/>
      <c r="Y67" s="323"/>
      <c r="Z67" s="323"/>
      <c r="AA67" s="293"/>
    </row>
    <row r="68" spans="1:108" s="203" customFormat="1" x14ac:dyDescent="0.2">
      <c r="A68" s="39">
        <v>3</v>
      </c>
      <c r="B68" s="291"/>
      <c r="C68" s="323"/>
      <c r="D68" s="323"/>
      <c r="E68" s="293"/>
      <c r="G68" s="39">
        <v>14</v>
      </c>
      <c r="H68" s="291"/>
      <c r="I68" s="294"/>
      <c r="J68" s="294"/>
      <c r="K68" s="294"/>
      <c r="L68" s="291"/>
      <c r="M68" s="323"/>
      <c r="N68" s="323"/>
      <c r="O68" s="293"/>
      <c r="Q68" s="39">
        <v>25</v>
      </c>
      <c r="R68" s="291"/>
      <c r="S68" s="323"/>
      <c r="T68" s="323"/>
      <c r="U68" s="293"/>
      <c r="W68" s="39">
        <v>36</v>
      </c>
      <c r="X68" s="291"/>
      <c r="Y68" s="323"/>
      <c r="Z68" s="323"/>
      <c r="AA68" s="293"/>
    </row>
    <row r="69" spans="1:108" s="203" customFormat="1" x14ac:dyDescent="0.2">
      <c r="A69" s="39">
        <v>4</v>
      </c>
      <c r="B69" s="291"/>
      <c r="C69" s="323"/>
      <c r="D69" s="323"/>
      <c r="E69" s="293"/>
      <c r="G69" s="39">
        <v>15</v>
      </c>
      <c r="H69" s="291"/>
      <c r="I69" s="294"/>
      <c r="J69" s="294"/>
      <c r="K69" s="294"/>
      <c r="L69" s="291"/>
      <c r="M69" s="323"/>
      <c r="N69" s="323"/>
      <c r="O69" s="293"/>
      <c r="Q69" s="39">
        <v>26</v>
      </c>
      <c r="R69" s="291"/>
      <c r="S69" s="323"/>
      <c r="T69" s="323"/>
      <c r="U69" s="293"/>
      <c r="W69" s="39">
        <v>37</v>
      </c>
      <c r="X69" s="291"/>
      <c r="Y69" s="323"/>
      <c r="Z69" s="323"/>
      <c r="AA69" s="293"/>
    </row>
    <row r="70" spans="1:108" s="203" customFormat="1" x14ac:dyDescent="0.2">
      <c r="A70" s="39">
        <v>5</v>
      </c>
      <c r="B70" s="291"/>
      <c r="C70" s="323"/>
      <c r="D70" s="323"/>
      <c r="E70" s="293"/>
      <c r="G70" s="39">
        <v>16</v>
      </c>
      <c r="H70" s="291"/>
      <c r="I70" s="294"/>
      <c r="J70" s="294"/>
      <c r="K70" s="294"/>
      <c r="L70" s="291"/>
      <c r="M70" s="323"/>
      <c r="N70" s="323"/>
      <c r="O70" s="293"/>
      <c r="Q70" s="39">
        <v>27</v>
      </c>
      <c r="R70" s="291"/>
      <c r="S70" s="323"/>
      <c r="T70" s="323"/>
      <c r="U70" s="293"/>
      <c r="W70" s="39">
        <v>38</v>
      </c>
      <c r="X70" s="291"/>
      <c r="Y70" s="323"/>
      <c r="Z70" s="323"/>
      <c r="AA70" s="293"/>
    </row>
    <row r="71" spans="1:108" s="203" customFormat="1" x14ac:dyDescent="0.2">
      <c r="A71" s="39">
        <v>6</v>
      </c>
      <c r="B71" s="291"/>
      <c r="C71" s="323"/>
      <c r="D71" s="323"/>
      <c r="E71" s="293"/>
      <c r="G71" s="39">
        <v>17</v>
      </c>
      <c r="H71" s="291"/>
      <c r="I71" s="294"/>
      <c r="J71" s="294"/>
      <c r="K71" s="294"/>
      <c r="L71" s="291"/>
      <c r="M71" s="323"/>
      <c r="N71" s="323"/>
      <c r="O71" s="293"/>
      <c r="Q71" s="39">
        <v>28</v>
      </c>
      <c r="R71" s="291"/>
      <c r="S71" s="323"/>
      <c r="T71" s="323"/>
      <c r="U71" s="293"/>
      <c r="W71" s="39">
        <v>39</v>
      </c>
      <c r="X71" s="291"/>
      <c r="Y71" s="323"/>
      <c r="Z71" s="323"/>
      <c r="AA71" s="293"/>
    </row>
    <row r="72" spans="1:108" s="203" customFormat="1" x14ac:dyDescent="0.2">
      <c r="A72" s="39">
        <v>7</v>
      </c>
      <c r="B72" s="291"/>
      <c r="C72" s="323"/>
      <c r="D72" s="323"/>
      <c r="E72" s="293"/>
      <c r="G72" s="39">
        <v>18</v>
      </c>
      <c r="H72" s="291"/>
      <c r="I72" s="294"/>
      <c r="J72" s="294"/>
      <c r="K72" s="294"/>
      <c r="L72" s="291"/>
      <c r="M72" s="323"/>
      <c r="N72" s="323"/>
      <c r="O72" s="293"/>
      <c r="Q72" s="39">
        <v>29</v>
      </c>
      <c r="R72" s="291"/>
      <c r="S72" s="323"/>
      <c r="T72" s="323"/>
      <c r="U72" s="293"/>
      <c r="W72" s="39">
        <v>40</v>
      </c>
      <c r="X72" s="291"/>
      <c r="Y72" s="323"/>
      <c r="Z72" s="323"/>
      <c r="AA72" s="293"/>
    </row>
    <row r="73" spans="1:108" s="203" customFormat="1" x14ac:dyDescent="0.2">
      <c r="A73" s="39">
        <v>8</v>
      </c>
      <c r="B73" s="291"/>
      <c r="C73" s="323"/>
      <c r="D73" s="323"/>
      <c r="E73" s="293"/>
      <c r="G73" s="39">
        <v>19</v>
      </c>
      <c r="H73" s="291"/>
      <c r="I73" s="294"/>
      <c r="J73" s="294"/>
      <c r="K73" s="294"/>
      <c r="L73" s="291"/>
      <c r="M73" s="323"/>
      <c r="N73" s="323"/>
      <c r="O73" s="293"/>
      <c r="Q73" s="39">
        <v>30</v>
      </c>
      <c r="R73" s="291"/>
      <c r="S73" s="323"/>
      <c r="T73" s="323"/>
      <c r="U73" s="293"/>
      <c r="W73" s="39">
        <v>41</v>
      </c>
      <c r="X73" s="291"/>
      <c r="Y73" s="323"/>
      <c r="Z73" s="323"/>
      <c r="AA73" s="293"/>
    </row>
    <row r="74" spans="1:108" s="203" customFormat="1" x14ac:dyDescent="0.2">
      <c r="A74" s="39">
        <v>9</v>
      </c>
      <c r="B74" s="291"/>
      <c r="C74" s="323"/>
      <c r="D74" s="323"/>
      <c r="E74" s="293"/>
      <c r="G74" s="39">
        <v>20</v>
      </c>
      <c r="H74" s="291"/>
      <c r="I74" s="294"/>
      <c r="J74" s="294"/>
      <c r="K74" s="294"/>
      <c r="L74" s="291"/>
      <c r="M74" s="323"/>
      <c r="N74" s="323"/>
      <c r="O74" s="293"/>
      <c r="Q74" s="39">
        <v>31</v>
      </c>
      <c r="R74" s="291"/>
      <c r="S74" s="323"/>
      <c r="T74" s="323"/>
      <c r="U74" s="293"/>
      <c r="W74" s="39">
        <v>42</v>
      </c>
      <c r="X74" s="291"/>
      <c r="Y74" s="323"/>
      <c r="Z74" s="323"/>
      <c r="AA74" s="293"/>
    </row>
    <row r="75" spans="1:108" s="203" customFormat="1" x14ac:dyDescent="0.2">
      <c r="A75" s="39">
        <v>10</v>
      </c>
      <c r="B75" s="291"/>
      <c r="C75" s="323"/>
      <c r="D75" s="323"/>
      <c r="E75" s="293"/>
      <c r="G75" s="39">
        <v>21</v>
      </c>
      <c r="H75" s="291"/>
      <c r="I75" s="294"/>
      <c r="J75" s="294"/>
      <c r="K75" s="294"/>
      <c r="L75" s="291"/>
      <c r="M75" s="323"/>
      <c r="N75" s="323"/>
      <c r="O75" s="293"/>
      <c r="Q75" s="39">
        <v>32</v>
      </c>
      <c r="R75" s="291"/>
      <c r="S75" s="323"/>
      <c r="T75" s="323"/>
      <c r="U75" s="293"/>
      <c r="W75" s="39">
        <v>43</v>
      </c>
      <c r="X75" s="291"/>
      <c r="Y75" s="323"/>
      <c r="Z75" s="323"/>
      <c r="AA75" s="293"/>
    </row>
    <row r="76" spans="1:108" s="203" customFormat="1" ht="13.5" thickBot="1" x14ac:dyDescent="0.25">
      <c r="A76" s="39">
        <v>11</v>
      </c>
      <c r="B76" s="291"/>
      <c r="C76" s="323"/>
      <c r="D76" s="323"/>
      <c r="E76" s="293"/>
      <c r="G76" s="39">
        <v>22</v>
      </c>
      <c r="H76" s="291"/>
      <c r="I76" s="294"/>
      <c r="J76" s="294"/>
      <c r="K76" s="294"/>
      <c r="L76" s="291"/>
      <c r="M76" s="323"/>
      <c r="N76" s="323"/>
      <c r="O76" s="293"/>
      <c r="Q76" s="39">
        <v>33</v>
      </c>
      <c r="R76" s="291"/>
      <c r="S76" s="323"/>
      <c r="T76" s="323"/>
      <c r="U76" s="293"/>
      <c r="W76" s="319"/>
      <c r="X76" s="320" t="s">
        <v>5</v>
      </c>
      <c r="Y76" s="321"/>
      <c r="Z76" s="321"/>
      <c r="AA76" s="322">
        <f>SUM(E66:E76)+SUM(O66:O76)+SUM(AA66:AA75)+SUM(U66:U76)</f>
        <v>0</v>
      </c>
    </row>
    <row r="77" spans="1:108" s="203" customFormat="1" x14ac:dyDescent="0.2">
      <c r="B77" s="208"/>
      <c r="D77" s="209"/>
      <c r="E77" s="204"/>
      <c r="H77" s="208"/>
      <c r="N77" s="209"/>
      <c r="O77" s="204"/>
      <c r="R77" s="208"/>
      <c r="T77" s="209"/>
      <c r="U77" s="204"/>
      <c r="X77" s="208"/>
      <c r="AA77" s="204"/>
    </row>
    <row r="78" spans="1:108" s="203" customFormat="1" x14ac:dyDescent="0.2">
      <c r="B78" s="208"/>
      <c r="D78" s="209"/>
      <c r="E78" s="204"/>
      <c r="H78" s="208"/>
      <c r="N78" s="209"/>
      <c r="O78" s="204"/>
      <c r="R78" s="208"/>
      <c r="T78" s="209"/>
      <c r="U78" s="204"/>
      <c r="X78" s="208"/>
      <c r="AA78" s="204"/>
    </row>
    <row r="79" spans="1:108" s="203" customFormat="1" x14ac:dyDescent="0.2">
      <c r="B79" s="208"/>
      <c r="D79" s="209"/>
      <c r="E79" s="204"/>
      <c r="H79" s="208"/>
      <c r="N79" s="209"/>
      <c r="O79" s="204"/>
      <c r="R79" s="208"/>
      <c r="T79" s="209"/>
      <c r="U79" s="204"/>
      <c r="X79" s="208"/>
      <c r="AA79" s="204"/>
    </row>
    <row r="80" spans="1:108" s="203" customFormat="1" x14ac:dyDescent="0.2">
      <c r="B80" s="208"/>
      <c r="D80" s="209"/>
      <c r="E80" s="204"/>
      <c r="H80" s="208"/>
      <c r="N80" s="209"/>
      <c r="O80" s="204"/>
      <c r="R80" s="208"/>
      <c r="T80" s="209"/>
      <c r="U80" s="204"/>
      <c r="X80" s="208"/>
      <c r="AA80" s="204"/>
    </row>
    <row r="81" spans="1:108" s="203" customFormat="1" x14ac:dyDescent="0.2">
      <c r="B81" s="208"/>
      <c r="D81" s="209"/>
      <c r="E81" s="204"/>
      <c r="H81" s="208"/>
      <c r="N81" s="209"/>
      <c r="O81" s="204"/>
      <c r="R81" s="208"/>
      <c r="T81" s="209"/>
      <c r="U81" s="204"/>
      <c r="X81" s="208"/>
      <c r="AA81" s="204"/>
    </row>
    <row r="82" spans="1:108" s="203" customFormat="1" x14ac:dyDescent="0.2">
      <c r="B82" s="208"/>
      <c r="D82" s="209"/>
      <c r="E82" s="204"/>
      <c r="H82" s="208"/>
      <c r="N82" s="209"/>
      <c r="O82" s="204"/>
      <c r="R82" s="208"/>
      <c r="T82" s="209"/>
      <c r="U82" s="204"/>
      <c r="X82" s="208"/>
      <c r="AA82" s="204"/>
    </row>
    <row r="83" spans="1:108" s="203" customFormat="1" ht="13.5" thickBot="1" x14ac:dyDescent="0.25">
      <c r="B83" s="208"/>
      <c r="D83" s="209"/>
      <c r="E83" s="204"/>
      <c r="H83" s="208"/>
      <c r="N83" s="209"/>
      <c r="O83" s="204"/>
      <c r="R83" s="208"/>
      <c r="T83" s="209"/>
      <c r="U83" s="204"/>
      <c r="X83" s="208"/>
      <c r="AA83" s="204"/>
    </row>
    <row r="84" spans="1:108" ht="12.75" customHeight="1" x14ac:dyDescent="0.2">
      <c r="A84" s="33">
        <v>2</v>
      </c>
      <c r="B84" s="34"/>
      <c r="C84" s="471" t="s">
        <v>181</v>
      </c>
      <c r="D84" s="458" t="s">
        <v>93</v>
      </c>
      <c r="E84" s="460" t="s">
        <v>21</v>
      </c>
      <c r="F84" s="203"/>
      <c r="G84" s="33"/>
      <c r="H84" s="34"/>
      <c r="I84" s="34"/>
      <c r="J84" s="34"/>
      <c r="K84" s="34"/>
      <c r="L84" s="34"/>
      <c r="M84" s="471" t="s">
        <v>181</v>
      </c>
      <c r="N84" s="458" t="s">
        <v>93</v>
      </c>
      <c r="O84" s="460" t="s">
        <v>21</v>
      </c>
      <c r="Q84" s="33">
        <v>2</v>
      </c>
      <c r="R84" s="34"/>
      <c r="S84" s="471" t="s">
        <v>181</v>
      </c>
      <c r="T84" s="458" t="s">
        <v>93</v>
      </c>
      <c r="U84" s="460" t="s">
        <v>21</v>
      </c>
      <c r="W84" s="33"/>
      <c r="X84" s="34"/>
      <c r="Y84" s="471" t="s">
        <v>181</v>
      </c>
      <c r="Z84" s="471" t="s">
        <v>93</v>
      </c>
      <c r="AA84" s="460" t="s">
        <v>21</v>
      </c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3"/>
      <c r="CR84" s="203"/>
      <c r="CS84" s="203"/>
      <c r="CT84" s="203"/>
      <c r="CU84" s="203"/>
      <c r="CV84" s="203"/>
      <c r="CW84" s="203"/>
      <c r="CX84" s="203"/>
      <c r="CY84" s="203"/>
      <c r="CZ84" s="203"/>
      <c r="DA84" s="203"/>
      <c r="DB84" s="203"/>
      <c r="DC84" s="203"/>
      <c r="DD84" s="203"/>
    </row>
    <row r="85" spans="1:108" ht="38.25" x14ac:dyDescent="0.2">
      <c r="A85" s="35" t="s">
        <v>9</v>
      </c>
      <c r="B85" s="64" t="str">
        <f>+" אסמכתא " &amp; B4 &amp;"         חזרה לטבלה "</f>
        <v xml:space="preserve"> אסמכתא          חזרה לטבלה </v>
      </c>
      <c r="C85" s="472"/>
      <c r="D85" s="459"/>
      <c r="E85" s="478"/>
      <c r="F85" s="203"/>
      <c r="G85" s="35" t="s">
        <v>27</v>
      </c>
      <c r="H85" s="64" t="str">
        <f>+" אסמכתא " &amp; $B4 &amp;"         חזרה לטבלה "</f>
        <v xml:space="preserve"> אסמכתא          חזרה לטבלה </v>
      </c>
      <c r="I85" s="36"/>
      <c r="J85" s="36"/>
      <c r="K85" s="36"/>
      <c r="L85" s="64" t="str">
        <f>+" אסמכתא " &amp; $B4 &amp;"         חזרה לטבלה "</f>
        <v xml:space="preserve"> אסמכתא          חזרה לטבלה </v>
      </c>
      <c r="M85" s="472"/>
      <c r="N85" s="459"/>
      <c r="O85" s="478"/>
      <c r="Q85" s="35" t="s">
        <v>9</v>
      </c>
      <c r="R85" s="64" t="str">
        <f>+" אסמכתא " &amp; B4 &amp;"         חזרה לטבלה "</f>
        <v xml:space="preserve"> אסמכתא          חזרה לטבלה </v>
      </c>
      <c r="S85" s="472"/>
      <c r="T85" s="459"/>
      <c r="U85" s="478"/>
      <c r="W85" s="35" t="s">
        <v>27</v>
      </c>
      <c r="X85" s="64" t="str">
        <f>+" אסמכתא " &amp; B4 &amp;"         חזרה לטבלה "</f>
        <v xml:space="preserve"> אסמכתא          חזרה לטבלה </v>
      </c>
      <c r="Y85" s="472"/>
      <c r="Z85" s="472"/>
      <c r="AA85" s="478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V85" s="203"/>
      <c r="BW85" s="203"/>
      <c r="BX85" s="203"/>
      <c r="BY85" s="203"/>
      <c r="BZ85" s="203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3"/>
    </row>
    <row r="86" spans="1:108" s="203" customFormat="1" x14ac:dyDescent="0.2">
      <c r="A86" s="39">
        <v>1</v>
      </c>
      <c r="B86" s="291"/>
      <c r="C86" s="323"/>
      <c r="D86" s="323"/>
      <c r="E86" s="293"/>
      <c r="G86" s="39">
        <v>12</v>
      </c>
      <c r="H86" s="291"/>
      <c r="I86" s="294"/>
      <c r="J86" s="294"/>
      <c r="K86" s="294"/>
      <c r="L86" s="294"/>
      <c r="M86" s="323"/>
      <c r="N86" s="323"/>
      <c r="O86" s="293"/>
      <c r="Q86" s="39">
        <v>23</v>
      </c>
      <c r="R86" s="291"/>
      <c r="S86" s="323"/>
      <c r="T86" s="323"/>
      <c r="U86" s="293"/>
      <c r="W86" s="39">
        <v>34</v>
      </c>
      <c r="X86" s="291"/>
      <c r="Y86" s="323"/>
      <c r="Z86" s="323"/>
      <c r="AA86" s="293"/>
    </row>
    <row r="87" spans="1:108" s="203" customFormat="1" x14ac:dyDescent="0.2">
      <c r="A87" s="39">
        <v>2</v>
      </c>
      <c r="B87" s="291"/>
      <c r="C87" s="323"/>
      <c r="D87" s="323"/>
      <c r="E87" s="293"/>
      <c r="G87" s="39">
        <v>13</v>
      </c>
      <c r="H87" s="291"/>
      <c r="I87" s="294"/>
      <c r="J87" s="294"/>
      <c r="K87" s="294"/>
      <c r="L87" s="294"/>
      <c r="M87" s="323"/>
      <c r="N87" s="323"/>
      <c r="O87" s="293"/>
      <c r="Q87" s="39">
        <v>24</v>
      </c>
      <c r="R87" s="291"/>
      <c r="S87" s="323"/>
      <c r="T87" s="323"/>
      <c r="U87" s="293"/>
      <c r="W87" s="39">
        <v>35</v>
      </c>
      <c r="X87" s="291"/>
      <c r="Y87" s="323"/>
      <c r="Z87" s="323"/>
      <c r="AA87" s="293"/>
    </row>
    <row r="88" spans="1:108" s="203" customFormat="1" x14ac:dyDescent="0.2">
      <c r="A88" s="39">
        <v>3</v>
      </c>
      <c r="B88" s="291"/>
      <c r="C88" s="323"/>
      <c r="D88" s="323"/>
      <c r="E88" s="293"/>
      <c r="G88" s="39">
        <v>14</v>
      </c>
      <c r="H88" s="291"/>
      <c r="I88" s="294"/>
      <c r="J88" s="294"/>
      <c r="K88" s="294"/>
      <c r="L88" s="294"/>
      <c r="M88" s="323"/>
      <c r="N88" s="323"/>
      <c r="O88" s="293"/>
      <c r="Q88" s="39">
        <v>25</v>
      </c>
      <c r="R88" s="291"/>
      <c r="S88" s="323"/>
      <c r="T88" s="323"/>
      <c r="U88" s="293"/>
      <c r="W88" s="39">
        <v>36</v>
      </c>
      <c r="X88" s="291"/>
      <c r="Y88" s="323"/>
      <c r="Z88" s="323"/>
      <c r="AA88" s="293"/>
    </row>
    <row r="89" spans="1:108" s="203" customFormat="1" x14ac:dyDescent="0.2">
      <c r="A89" s="39">
        <v>4</v>
      </c>
      <c r="B89" s="291"/>
      <c r="C89" s="323"/>
      <c r="D89" s="323"/>
      <c r="E89" s="293"/>
      <c r="G89" s="39">
        <v>15</v>
      </c>
      <c r="H89" s="291"/>
      <c r="I89" s="294"/>
      <c r="J89" s="294"/>
      <c r="K89" s="294"/>
      <c r="L89" s="294"/>
      <c r="M89" s="323"/>
      <c r="N89" s="323"/>
      <c r="O89" s="293"/>
      <c r="Q89" s="39">
        <v>26</v>
      </c>
      <c r="R89" s="291"/>
      <c r="S89" s="323"/>
      <c r="T89" s="323"/>
      <c r="U89" s="293"/>
      <c r="W89" s="39">
        <v>37</v>
      </c>
      <c r="X89" s="291"/>
      <c r="Y89" s="323"/>
      <c r="Z89" s="323"/>
      <c r="AA89" s="293"/>
    </row>
    <row r="90" spans="1:108" s="203" customFormat="1" x14ac:dyDescent="0.2">
      <c r="A90" s="39">
        <v>5</v>
      </c>
      <c r="B90" s="291"/>
      <c r="C90" s="323"/>
      <c r="D90" s="323"/>
      <c r="E90" s="293"/>
      <c r="G90" s="39">
        <v>16</v>
      </c>
      <c r="H90" s="291"/>
      <c r="I90" s="294"/>
      <c r="J90" s="294"/>
      <c r="K90" s="294"/>
      <c r="L90" s="294"/>
      <c r="M90" s="323"/>
      <c r="N90" s="323"/>
      <c r="O90" s="293"/>
      <c r="Q90" s="39">
        <v>27</v>
      </c>
      <c r="R90" s="291"/>
      <c r="S90" s="323"/>
      <c r="T90" s="323"/>
      <c r="U90" s="293"/>
      <c r="W90" s="39">
        <v>38</v>
      </c>
      <c r="X90" s="291"/>
      <c r="Y90" s="323"/>
      <c r="Z90" s="323"/>
      <c r="AA90" s="293"/>
    </row>
    <row r="91" spans="1:108" s="203" customFormat="1" x14ac:dyDescent="0.2">
      <c r="A91" s="39">
        <v>6</v>
      </c>
      <c r="B91" s="291"/>
      <c r="C91" s="323"/>
      <c r="D91" s="323"/>
      <c r="E91" s="293"/>
      <c r="G91" s="39">
        <v>17</v>
      </c>
      <c r="H91" s="291"/>
      <c r="I91" s="294"/>
      <c r="J91" s="294"/>
      <c r="K91" s="294"/>
      <c r="L91" s="294"/>
      <c r="M91" s="323"/>
      <c r="N91" s="323"/>
      <c r="O91" s="293"/>
      <c r="Q91" s="39">
        <v>28</v>
      </c>
      <c r="R91" s="291"/>
      <c r="S91" s="323"/>
      <c r="T91" s="323"/>
      <c r="U91" s="293"/>
      <c r="W91" s="39">
        <v>39</v>
      </c>
      <c r="X91" s="291"/>
      <c r="Y91" s="323"/>
      <c r="Z91" s="323"/>
      <c r="AA91" s="293"/>
    </row>
    <row r="92" spans="1:108" s="203" customFormat="1" x14ac:dyDescent="0.2">
      <c r="A92" s="39">
        <v>7</v>
      </c>
      <c r="B92" s="291"/>
      <c r="C92" s="323"/>
      <c r="D92" s="323"/>
      <c r="E92" s="293"/>
      <c r="G92" s="39">
        <v>18</v>
      </c>
      <c r="H92" s="291"/>
      <c r="I92" s="294"/>
      <c r="J92" s="294"/>
      <c r="K92" s="294"/>
      <c r="L92" s="294"/>
      <c r="M92" s="323"/>
      <c r="N92" s="323"/>
      <c r="O92" s="293"/>
      <c r="Q92" s="39">
        <v>29</v>
      </c>
      <c r="R92" s="291"/>
      <c r="S92" s="323"/>
      <c r="T92" s="323"/>
      <c r="U92" s="293"/>
      <c r="W92" s="39">
        <v>40</v>
      </c>
      <c r="X92" s="291"/>
      <c r="Y92" s="323"/>
      <c r="Z92" s="323"/>
      <c r="AA92" s="293"/>
    </row>
    <row r="93" spans="1:108" s="203" customFormat="1" x14ac:dyDescent="0.2">
      <c r="A93" s="39">
        <v>8</v>
      </c>
      <c r="B93" s="291"/>
      <c r="C93" s="323"/>
      <c r="D93" s="323"/>
      <c r="E93" s="293"/>
      <c r="G93" s="39">
        <v>19</v>
      </c>
      <c r="H93" s="291"/>
      <c r="I93" s="294"/>
      <c r="J93" s="294"/>
      <c r="K93" s="294"/>
      <c r="L93" s="294"/>
      <c r="M93" s="323"/>
      <c r="N93" s="323"/>
      <c r="O93" s="293"/>
      <c r="Q93" s="39">
        <v>30</v>
      </c>
      <c r="R93" s="291"/>
      <c r="S93" s="323"/>
      <c r="T93" s="323"/>
      <c r="U93" s="293"/>
      <c r="W93" s="39">
        <v>41</v>
      </c>
      <c r="X93" s="291"/>
      <c r="Y93" s="323"/>
      <c r="Z93" s="323"/>
      <c r="AA93" s="293"/>
    </row>
    <row r="94" spans="1:108" s="203" customFormat="1" x14ac:dyDescent="0.2">
      <c r="A94" s="39">
        <v>9</v>
      </c>
      <c r="B94" s="291"/>
      <c r="C94" s="323"/>
      <c r="D94" s="323"/>
      <c r="E94" s="293"/>
      <c r="G94" s="39">
        <v>20</v>
      </c>
      <c r="H94" s="291"/>
      <c r="I94" s="294"/>
      <c r="J94" s="294"/>
      <c r="K94" s="294"/>
      <c r="L94" s="294"/>
      <c r="M94" s="323"/>
      <c r="N94" s="323"/>
      <c r="O94" s="293"/>
      <c r="Q94" s="39">
        <v>31</v>
      </c>
      <c r="R94" s="291"/>
      <c r="S94" s="323"/>
      <c r="T94" s="323"/>
      <c r="U94" s="293"/>
      <c r="W94" s="39">
        <v>42</v>
      </c>
      <c r="X94" s="291"/>
      <c r="Y94" s="323"/>
      <c r="Z94" s="323"/>
      <c r="AA94" s="293"/>
    </row>
    <row r="95" spans="1:108" s="203" customFormat="1" x14ac:dyDescent="0.2">
      <c r="A95" s="39">
        <v>10</v>
      </c>
      <c r="B95" s="291"/>
      <c r="C95" s="323"/>
      <c r="D95" s="323"/>
      <c r="E95" s="293"/>
      <c r="G95" s="39">
        <v>21</v>
      </c>
      <c r="H95" s="291"/>
      <c r="I95" s="294"/>
      <c r="J95" s="294"/>
      <c r="K95" s="294"/>
      <c r="L95" s="294"/>
      <c r="M95" s="323"/>
      <c r="N95" s="323"/>
      <c r="O95" s="293"/>
      <c r="Q95" s="39">
        <v>32</v>
      </c>
      <c r="R95" s="291"/>
      <c r="S95" s="323"/>
      <c r="T95" s="323"/>
      <c r="U95" s="293"/>
      <c r="W95" s="39">
        <v>43</v>
      </c>
      <c r="X95" s="291"/>
      <c r="Y95" s="323"/>
      <c r="Z95" s="323"/>
      <c r="AA95" s="293"/>
    </row>
    <row r="96" spans="1:108" s="203" customFormat="1" ht="13.5" thickBot="1" x14ac:dyDescent="0.25">
      <c r="A96" s="39">
        <v>11</v>
      </c>
      <c r="B96" s="291"/>
      <c r="C96" s="323"/>
      <c r="D96" s="323"/>
      <c r="E96" s="293"/>
      <c r="G96" s="39">
        <v>22</v>
      </c>
      <c r="H96" s="291"/>
      <c r="I96" s="294"/>
      <c r="J96" s="294"/>
      <c r="K96" s="294"/>
      <c r="L96" s="294"/>
      <c r="M96" s="323"/>
      <c r="N96" s="323"/>
      <c r="O96" s="293"/>
      <c r="Q96" s="39">
        <v>33</v>
      </c>
      <c r="R96" s="291"/>
      <c r="S96" s="323"/>
      <c r="T96" s="323"/>
      <c r="U96" s="293"/>
      <c r="W96" s="319"/>
      <c r="X96" s="320" t="s">
        <v>5</v>
      </c>
      <c r="Y96" s="321"/>
      <c r="Z96" s="321"/>
      <c r="AA96" s="322">
        <f>SUM(E86:E96)+SUM(O86:O96)+SUM(AA86:AA95)+SUM(U86:U96)</f>
        <v>0</v>
      </c>
    </row>
    <row r="97" spans="1:108" s="203" customFormat="1" x14ac:dyDescent="0.2">
      <c r="B97" s="208"/>
      <c r="D97" s="209"/>
      <c r="E97" s="204"/>
      <c r="H97" s="208"/>
      <c r="N97" s="209"/>
      <c r="O97" s="204"/>
      <c r="R97" s="208"/>
      <c r="T97" s="209"/>
      <c r="U97" s="204"/>
      <c r="X97" s="208"/>
      <c r="AA97" s="204"/>
    </row>
    <row r="98" spans="1:108" s="203" customFormat="1" x14ac:dyDescent="0.2">
      <c r="B98" s="208"/>
      <c r="D98" s="209"/>
      <c r="E98" s="204"/>
      <c r="H98" s="208"/>
      <c r="N98" s="209"/>
      <c r="O98" s="204"/>
      <c r="R98" s="208"/>
      <c r="T98" s="209"/>
      <c r="U98" s="204"/>
      <c r="X98" s="208"/>
      <c r="AA98" s="204"/>
    </row>
    <row r="99" spans="1:108" s="203" customFormat="1" x14ac:dyDescent="0.2">
      <c r="B99" s="208"/>
      <c r="D99" s="209"/>
      <c r="E99" s="204"/>
      <c r="H99" s="208"/>
      <c r="N99" s="209"/>
      <c r="O99" s="204"/>
      <c r="R99" s="208"/>
      <c r="T99" s="209"/>
      <c r="U99" s="204"/>
      <c r="X99" s="208"/>
      <c r="AA99" s="204"/>
    </row>
    <row r="100" spans="1:108" s="203" customFormat="1" x14ac:dyDescent="0.2">
      <c r="B100" s="208"/>
      <c r="D100" s="209"/>
      <c r="E100" s="204"/>
      <c r="H100" s="208"/>
      <c r="N100" s="209"/>
      <c r="O100" s="204"/>
      <c r="R100" s="208"/>
      <c r="T100" s="209"/>
      <c r="U100" s="204"/>
      <c r="X100" s="208"/>
      <c r="AA100" s="204"/>
    </row>
    <row r="101" spans="1:108" s="203" customFormat="1" x14ac:dyDescent="0.2">
      <c r="B101" s="208"/>
      <c r="D101" s="209"/>
      <c r="E101" s="204"/>
      <c r="H101" s="208"/>
      <c r="N101" s="209"/>
      <c r="O101" s="204"/>
      <c r="R101" s="208"/>
      <c r="T101" s="209"/>
      <c r="U101" s="204"/>
      <c r="X101" s="208"/>
      <c r="AA101" s="204"/>
    </row>
    <row r="102" spans="1:108" s="203" customFormat="1" ht="12" customHeight="1" x14ac:dyDescent="0.2">
      <c r="B102" s="208"/>
      <c r="D102" s="209"/>
      <c r="E102" s="204"/>
      <c r="H102" s="208"/>
      <c r="N102" s="209"/>
      <c r="O102" s="204"/>
      <c r="R102" s="208"/>
      <c r="T102" s="209"/>
      <c r="U102" s="204"/>
      <c r="X102" s="208"/>
      <c r="AA102" s="204"/>
    </row>
    <row r="103" spans="1:108" s="203" customFormat="1" ht="13.5" thickBot="1" x14ac:dyDescent="0.25">
      <c r="B103" s="208"/>
      <c r="D103" s="209"/>
      <c r="E103" s="204"/>
      <c r="H103" s="208"/>
      <c r="N103" s="209"/>
      <c r="O103" s="204"/>
      <c r="R103" s="208"/>
      <c r="T103" s="209"/>
      <c r="U103" s="204"/>
      <c r="X103" s="208"/>
      <c r="AA103" s="204"/>
    </row>
    <row r="104" spans="1:108" ht="12.75" customHeight="1" x14ac:dyDescent="0.2">
      <c r="A104" s="33">
        <v>3</v>
      </c>
      <c r="B104" s="34"/>
      <c r="C104" s="471" t="s">
        <v>181</v>
      </c>
      <c r="D104" s="458" t="s">
        <v>93</v>
      </c>
      <c r="E104" s="460" t="s">
        <v>21</v>
      </c>
      <c r="F104" s="203"/>
      <c r="G104" s="33"/>
      <c r="H104" s="34"/>
      <c r="I104" s="34"/>
      <c r="J104" s="34"/>
      <c r="K104" s="34"/>
      <c r="L104" s="34"/>
      <c r="M104" s="471" t="s">
        <v>181</v>
      </c>
      <c r="N104" s="458" t="s">
        <v>93</v>
      </c>
      <c r="O104" s="460" t="s">
        <v>21</v>
      </c>
      <c r="Q104" s="33">
        <v>3</v>
      </c>
      <c r="R104" s="34"/>
      <c r="S104" s="471" t="s">
        <v>181</v>
      </c>
      <c r="T104" s="458" t="s">
        <v>93</v>
      </c>
      <c r="U104" s="460" t="s">
        <v>21</v>
      </c>
      <c r="W104" s="33"/>
      <c r="X104" s="34"/>
      <c r="Y104" s="471" t="s">
        <v>181</v>
      </c>
      <c r="Z104" s="471" t="s">
        <v>93</v>
      </c>
      <c r="AA104" s="460" t="s">
        <v>21</v>
      </c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03"/>
      <c r="BQ104" s="203"/>
      <c r="BR104" s="203"/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3"/>
      <c r="DD104" s="203"/>
    </row>
    <row r="105" spans="1:108" ht="38.25" x14ac:dyDescent="0.2">
      <c r="A105" s="35" t="s">
        <v>9</v>
      </c>
      <c r="B105" s="64" t="str">
        <f>+" אסמכתא " &amp; B5 &amp;"         חזרה לטבלה "</f>
        <v xml:space="preserve"> אסמכתא          חזרה לטבלה </v>
      </c>
      <c r="C105" s="472"/>
      <c r="D105" s="459"/>
      <c r="E105" s="478"/>
      <c r="F105" s="203"/>
      <c r="G105" s="35" t="s">
        <v>27</v>
      </c>
      <c r="H105" s="64" t="str">
        <f>+" אסמכתא " &amp; B5 &amp;"         חזרה לטבלה "</f>
        <v xml:space="preserve"> אסמכתא          חזרה לטבלה </v>
      </c>
      <c r="I105" s="36"/>
      <c r="J105" s="36"/>
      <c r="K105" s="36"/>
      <c r="L105" s="64" t="str">
        <f>+" אסמכתא " &amp; B5 &amp;"         חזרה לטבלה "</f>
        <v xml:space="preserve"> אסמכתא          חזרה לטבלה </v>
      </c>
      <c r="M105" s="472"/>
      <c r="N105" s="459"/>
      <c r="O105" s="478"/>
      <c r="Q105" s="35" t="s">
        <v>9</v>
      </c>
      <c r="R105" s="64" t="str">
        <f>+" אסמכתא " &amp; B5 &amp;"         חזרה לטבלה "</f>
        <v xml:space="preserve"> אסמכתא          חזרה לטבלה </v>
      </c>
      <c r="S105" s="472"/>
      <c r="T105" s="459"/>
      <c r="U105" s="478"/>
      <c r="W105" s="35" t="s">
        <v>27</v>
      </c>
      <c r="X105" s="64" t="str">
        <f>+" אסמכתא " &amp; B5 &amp;"         חזרה לטבלה "</f>
        <v xml:space="preserve"> אסמכתא          חזרה לטבלה </v>
      </c>
      <c r="Y105" s="472"/>
      <c r="Z105" s="472"/>
      <c r="AA105" s="478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203"/>
      <c r="BN105" s="203"/>
      <c r="BO105" s="203"/>
      <c r="BP105" s="203"/>
      <c r="BQ105" s="203"/>
      <c r="BR105" s="203"/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203"/>
      <c r="CP105" s="203"/>
      <c r="CQ105" s="203"/>
      <c r="CR105" s="203"/>
      <c r="CS105" s="203"/>
      <c r="CT105" s="203"/>
      <c r="CU105" s="203"/>
      <c r="CV105" s="203"/>
      <c r="CW105" s="203"/>
      <c r="CX105" s="203"/>
      <c r="CY105" s="203"/>
      <c r="CZ105" s="203"/>
      <c r="DA105" s="203"/>
      <c r="DB105" s="203"/>
      <c r="DC105" s="203"/>
      <c r="DD105" s="203"/>
    </row>
    <row r="106" spans="1:108" s="203" customFormat="1" x14ac:dyDescent="0.2">
      <c r="A106" s="39">
        <v>1</v>
      </c>
      <c r="B106" s="291"/>
      <c r="C106" s="323"/>
      <c r="D106" s="323"/>
      <c r="E106" s="293"/>
      <c r="G106" s="39">
        <v>12</v>
      </c>
      <c r="H106" s="291"/>
      <c r="I106" s="294"/>
      <c r="J106" s="294"/>
      <c r="K106" s="294"/>
      <c r="L106" s="294"/>
      <c r="M106" s="323"/>
      <c r="N106" s="323"/>
      <c r="O106" s="293"/>
      <c r="Q106" s="39">
        <v>23</v>
      </c>
      <c r="R106" s="291"/>
      <c r="S106" s="323"/>
      <c r="T106" s="323"/>
      <c r="U106" s="293"/>
      <c r="W106" s="39">
        <v>34</v>
      </c>
      <c r="X106" s="291"/>
      <c r="Y106" s="323"/>
      <c r="Z106" s="323"/>
      <c r="AA106" s="293"/>
    </row>
    <row r="107" spans="1:108" s="203" customFormat="1" x14ac:dyDescent="0.2">
      <c r="A107" s="39">
        <v>2</v>
      </c>
      <c r="B107" s="291"/>
      <c r="C107" s="323"/>
      <c r="D107" s="323"/>
      <c r="E107" s="293"/>
      <c r="G107" s="39">
        <v>13</v>
      </c>
      <c r="H107" s="291"/>
      <c r="I107" s="294"/>
      <c r="J107" s="294"/>
      <c r="K107" s="294"/>
      <c r="L107" s="294"/>
      <c r="M107" s="323"/>
      <c r="N107" s="323"/>
      <c r="O107" s="293"/>
      <c r="Q107" s="39">
        <v>24</v>
      </c>
      <c r="R107" s="291"/>
      <c r="S107" s="323"/>
      <c r="T107" s="323"/>
      <c r="U107" s="293"/>
      <c r="W107" s="39">
        <v>35</v>
      </c>
      <c r="X107" s="291"/>
      <c r="Y107" s="323"/>
      <c r="Z107" s="323"/>
      <c r="AA107" s="293"/>
    </row>
    <row r="108" spans="1:108" s="203" customFormat="1" x14ac:dyDescent="0.2">
      <c r="A108" s="39">
        <v>3</v>
      </c>
      <c r="B108" s="291"/>
      <c r="C108" s="323"/>
      <c r="D108" s="323"/>
      <c r="E108" s="293"/>
      <c r="G108" s="39">
        <v>14</v>
      </c>
      <c r="H108" s="291"/>
      <c r="I108" s="294"/>
      <c r="J108" s="294"/>
      <c r="K108" s="294"/>
      <c r="L108" s="294"/>
      <c r="M108" s="323"/>
      <c r="N108" s="323"/>
      <c r="O108" s="293"/>
      <c r="Q108" s="39">
        <v>25</v>
      </c>
      <c r="R108" s="291"/>
      <c r="S108" s="323"/>
      <c r="T108" s="323"/>
      <c r="U108" s="293"/>
      <c r="W108" s="39">
        <v>36</v>
      </c>
      <c r="X108" s="291"/>
      <c r="Y108" s="323"/>
      <c r="Z108" s="323"/>
      <c r="AA108" s="293"/>
    </row>
    <row r="109" spans="1:108" s="203" customFormat="1" x14ac:dyDescent="0.2">
      <c r="A109" s="39">
        <v>4</v>
      </c>
      <c r="B109" s="291"/>
      <c r="C109" s="323"/>
      <c r="D109" s="323"/>
      <c r="E109" s="293"/>
      <c r="G109" s="39">
        <v>15</v>
      </c>
      <c r="H109" s="291"/>
      <c r="I109" s="294"/>
      <c r="J109" s="294"/>
      <c r="K109" s="294"/>
      <c r="L109" s="294"/>
      <c r="M109" s="323"/>
      <c r="N109" s="323"/>
      <c r="O109" s="293"/>
      <c r="Q109" s="39">
        <v>26</v>
      </c>
      <c r="R109" s="291"/>
      <c r="S109" s="323"/>
      <c r="T109" s="323"/>
      <c r="U109" s="293"/>
      <c r="W109" s="39">
        <v>37</v>
      </c>
      <c r="X109" s="291"/>
      <c r="Y109" s="323"/>
      <c r="Z109" s="323"/>
      <c r="AA109" s="293"/>
    </row>
    <row r="110" spans="1:108" s="203" customFormat="1" x14ac:dyDescent="0.2">
      <c r="A110" s="39">
        <v>5</v>
      </c>
      <c r="B110" s="291"/>
      <c r="C110" s="323"/>
      <c r="D110" s="323"/>
      <c r="E110" s="293"/>
      <c r="G110" s="39">
        <v>16</v>
      </c>
      <c r="H110" s="291"/>
      <c r="I110" s="294"/>
      <c r="J110" s="294"/>
      <c r="K110" s="294"/>
      <c r="L110" s="294"/>
      <c r="M110" s="323"/>
      <c r="N110" s="323"/>
      <c r="O110" s="293"/>
      <c r="Q110" s="39">
        <v>27</v>
      </c>
      <c r="R110" s="291"/>
      <c r="S110" s="323"/>
      <c r="T110" s="323"/>
      <c r="U110" s="293"/>
      <c r="W110" s="39">
        <v>38</v>
      </c>
      <c r="X110" s="291"/>
      <c r="Y110" s="323"/>
      <c r="Z110" s="323"/>
      <c r="AA110" s="293"/>
    </row>
    <row r="111" spans="1:108" s="203" customFormat="1" x14ac:dyDescent="0.2">
      <c r="A111" s="39">
        <v>6</v>
      </c>
      <c r="B111" s="291"/>
      <c r="C111" s="323"/>
      <c r="D111" s="323"/>
      <c r="E111" s="293"/>
      <c r="G111" s="39">
        <v>17</v>
      </c>
      <c r="H111" s="291"/>
      <c r="I111" s="294"/>
      <c r="J111" s="294"/>
      <c r="K111" s="294"/>
      <c r="L111" s="294"/>
      <c r="M111" s="323"/>
      <c r="N111" s="323"/>
      <c r="O111" s="293"/>
      <c r="Q111" s="39">
        <v>28</v>
      </c>
      <c r="R111" s="291"/>
      <c r="S111" s="323"/>
      <c r="T111" s="323"/>
      <c r="U111" s="293"/>
      <c r="W111" s="39">
        <v>39</v>
      </c>
      <c r="X111" s="291"/>
      <c r="Y111" s="323"/>
      <c r="Z111" s="323"/>
      <c r="AA111" s="293"/>
    </row>
    <row r="112" spans="1:108" s="203" customFormat="1" x14ac:dyDescent="0.2">
      <c r="A112" s="39">
        <v>7</v>
      </c>
      <c r="B112" s="291"/>
      <c r="C112" s="323"/>
      <c r="D112" s="323"/>
      <c r="E112" s="293"/>
      <c r="G112" s="39">
        <v>18</v>
      </c>
      <c r="H112" s="291"/>
      <c r="I112" s="294"/>
      <c r="J112" s="294"/>
      <c r="K112" s="294"/>
      <c r="L112" s="294"/>
      <c r="M112" s="323"/>
      <c r="N112" s="323"/>
      <c r="O112" s="293"/>
      <c r="Q112" s="39">
        <v>29</v>
      </c>
      <c r="R112" s="291"/>
      <c r="S112" s="323"/>
      <c r="T112" s="323"/>
      <c r="U112" s="293"/>
      <c r="W112" s="39">
        <v>40</v>
      </c>
      <c r="X112" s="291"/>
      <c r="Y112" s="323"/>
      <c r="Z112" s="323"/>
      <c r="AA112" s="293"/>
    </row>
    <row r="113" spans="1:108" s="203" customFormat="1" x14ac:dyDescent="0.2">
      <c r="A113" s="39">
        <v>8</v>
      </c>
      <c r="B113" s="291"/>
      <c r="C113" s="323"/>
      <c r="D113" s="323"/>
      <c r="E113" s="293"/>
      <c r="G113" s="39">
        <v>19</v>
      </c>
      <c r="H113" s="291"/>
      <c r="I113" s="294"/>
      <c r="J113" s="294"/>
      <c r="K113" s="294"/>
      <c r="L113" s="294"/>
      <c r="M113" s="323"/>
      <c r="N113" s="323"/>
      <c r="O113" s="293"/>
      <c r="Q113" s="39">
        <v>30</v>
      </c>
      <c r="R113" s="291"/>
      <c r="S113" s="323"/>
      <c r="T113" s="323"/>
      <c r="U113" s="293"/>
      <c r="W113" s="39">
        <v>41</v>
      </c>
      <c r="X113" s="291"/>
      <c r="Y113" s="323"/>
      <c r="Z113" s="323"/>
      <c r="AA113" s="293"/>
    </row>
    <row r="114" spans="1:108" s="203" customFormat="1" x14ac:dyDescent="0.2">
      <c r="A114" s="39">
        <v>9</v>
      </c>
      <c r="B114" s="291"/>
      <c r="C114" s="323"/>
      <c r="D114" s="323"/>
      <c r="E114" s="293"/>
      <c r="G114" s="39">
        <v>20</v>
      </c>
      <c r="H114" s="291"/>
      <c r="I114" s="294"/>
      <c r="J114" s="294"/>
      <c r="K114" s="294"/>
      <c r="L114" s="294"/>
      <c r="M114" s="323"/>
      <c r="N114" s="323"/>
      <c r="O114" s="293"/>
      <c r="Q114" s="39">
        <v>31</v>
      </c>
      <c r="R114" s="291"/>
      <c r="S114" s="323"/>
      <c r="T114" s="323"/>
      <c r="U114" s="293"/>
      <c r="W114" s="39">
        <v>42</v>
      </c>
      <c r="X114" s="291"/>
      <c r="Y114" s="323"/>
      <c r="Z114" s="323"/>
      <c r="AA114" s="293"/>
    </row>
    <row r="115" spans="1:108" s="203" customFormat="1" x14ac:dyDescent="0.2">
      <c r="A115" s="39">
        <v>10</v>
      </c>
      <c r="B115" s="291"/>
      <c r="C115" s="323"/>
      <c r="D115" s="323"/>
      <c r="E115" s="293"/>
      <c r="G115" s="39">
        <v>21</v>
      </c>
      <c r="H115" s="291"/>
      <c r="I115" s="294"/>
      <c r="J115" s="294"/>
      <c r="K115" s="294"/>
      <c r="L115" s="294"/>
      <c r="M115" s="323"/>
      <c r="N115" s="323"/>
      <c r="O115" s="293"/>
      <c r="Q115" s="39">
        <v>32</v>
      </c>
      <c r="R115" s="291"/>
      <c r="S115" s="323"/>
      <c r="T115" s="323"/>
      <c r="U115" s="293"/>
      <c r="W115" s="39">
        <v>43</v>
      </c>
      <c r="X115" s="291"/>
      <c r="Y115" s="323"/>
      <c r="Z115" s="323"/>
      <c r="AA115" s="293"/>
    </row>
    <row r="116" spans="1:108" s="203" customFormat="1" ht="13.5" thickBot="1" x14ac:dyDescent="0.25">
      <c r="A116" s="39">
        <v>11</v>
      </c>
      <c r="B116" s="291"/>
      <c r="C116" s="323"/>
      <c r="D116" s="323"/>
      <c r="E116" s="293"/>
      <c r="G116" s="39">
        <v>22</v>
      </c>
      <c r="H116" s="291"/>
      <c r="I116" s="294"/>
      <c r="J116" s="294"/>
      <c r="K116" s="294"/>
      <c r="L116" s="294"/>
      <c r="M116" s="323"/>
      <c r="N116" s="323"/>
      <c r="O116" s="293"/>
      <c r="Q116" s="39">
        <v>33</v>
      </c>
      <c r="R116" s="291"/>
      <c r="S116" s="323"/>
      <c r="T116" s="323"/>
      <c r="U116" s="293"/>
      <c r="W116" s="319"/>
      <c r="X116" s="320" t="s">
        <v>5</v>
      </c>
      <c r="Y116" s="321"/>
      <c r="Z116" s="321"/>
      <c r="AA116" s="322">
        <f>SUM(E106:E116)+SUM(O106:O116)+SUM(AA106:AA115)+SUM(U106:U116)</f>
        <v>0</v>
      </c>
    </row>
    <row r="117" spans="1:108" s="203" customFormat="1" x14ac:dyDescent="0.2">
      <c r="B117" s="208"/>
      <c r="D117" s="209"/>
      <c r="E117" s="204"/>
      <c r="H117" s="208"/>
      <c r="N117" s="209"/>
      <c r="O117" s="204"/>
      <c r="R117" s="208"/>
      <c r="T117" s="209"/>
      <c r="U117" s="204"/>
      <c r="X117" s="208"/>
      <c r="AA117" s="204"/>
    </row>
    <row r="118" spans="1:108" s="203" customFormat="1" x14ac:dyDescent="0.2">
      <c r="B118" s="208"/>
      <c r="D118" s="209"/>
      <c r="E118" s="204"/>
      <c r="H118" s="208"/>
      <c r="N118" s="209"/>
      <c r="O118" s="204"/>
      <c r="R118" s="208"/>
      <c r="T118" s="209"/>
      <c r="U118" s="204"/>
      <c r="X118" s="208"/>
      <c r="AA118" s="204"/>
    </row>
    <row r="119" spans="1:108" s="203" customFormat="1" x14ac:dyDescent="0.2">
      <c r="B119" s="208"/>
      <c r="D119" s="209"/>
      <c r="E119" s="204"/>
      <c r="H119" s="208"/>
      <c r="N119" s="209"/>
      <c r="O119" s="204"/>
      <c r="R119" s="208"/>
      <c r="T119" s="209"/>
      <c r="U119" s="204"/>
      <c r="X119" s="208"/>
      <c r="AA119" s="204"/>
    </row>
    <row r="120" spans="1:108" s="203" customFormat="1" x14ac:dyDescent="0.2">
      <c r="B120" s="208"/>
      <c r="D120" s="209"/>
      <c r="E120" s="204"/>
      <c r="H120" s="208"/>
      <c r="N120" s="209"/>
      <c r="O120" s="204"/>
      <c r="R120" s="208"/>
      <c r="T120" s="209"/>
      <c r="U120" s="204"/>
      <c r="X120" s="208"/>
      <c r="AA120" s="204"/>
    </row>
    <row r="121" spans="1:108" s="203" customFormat="1" x14ac:dyDescent="0.2">
      <c r="B121" s="208"/>
      <c r="D121" s="209"/>
      <c r="E121" s="204"/>
      <c r="H121" s="208"/>
      <c r="N121" s="209"/>
      <c r="O121" s="204"/>
      <c r="R121" s="208"/>
      <c r="T121" s="209"/>
      <c r="U121" s="204"/>
      <c r="X121" s="208"/>
      <c r="AA121" s="204"/>
    </row>
    <row r="122" spans="1:108" s="203" customFormat="1" x14ac:dyDescent="0.2">
      <c r="B122" s="208"/>
      <c r="D122" s="209"/>
      <c r="E122" s="204"/>
      <c r="H122" s="208"/>
      <c r="N122" s="209"/>
      <c r="O122" s="204"/>
      <c r="R122" s="208"/>
      <c r="T122" s="209"/>
      <c r="U122" s="204"/>
      <c r="X122" s="208"/>
      <c r="AA122" s="204"/>
    </row>
    <row r="123" spans="1:108" s="203" customFormat="1" ht="13.5" thickBot="1" x14ac:dyDescent="0.25">
      <c r="B123" s="208"/>
      <c r="D123" s="209"/>
      <c r="E123" s="204"/>
      <c r="H123" s="208"/>
      <c r="N123" s="209"/>
      <c r="O123" s="204"/>
      <c r="R123" s="208"/>
      <c r="T123" s="209"/>
      <c r="U123" s="204"/>
      <c r="X123" s="208"/>
      <c r="AA123" s="204"/>
    </row>
    <row r="124" spans="1:108" ht="12.75" customHeight="1" x14ac:dyDescent="0.2">
      <c r="A124" s="33">
        <v>4</v>
      </c>
      <c r="B124" s="34"/>
      <c r="C124" s="471" t="s">
        <v>181</v>
      </c>
      <c r="D124" s="458" t="s">
        <v>93</v>
      </c>
      <c r="E124" s="460" t="s">
        <v>21</v>
      </c>
      <c r="F124" s="203"/>
      <c r="G124" s="33"/>
      <c r="H124" s="34"/>
      <c r="I124" s="34"/>
      <c r="J124" s="34"/>
      <c r="K124" s="34"/>
      <c r="L124" s="34"/>
      <c r="M124" s="471" t="s">
        <v>181</v>
      </c>
      <c r="N124" s="458" t="s">
        <v>93</v>
      </c>
      <c r="O124" s="460" t="s">
        <v>21</v>
      </c>
      <c r="Q124" s="33">
        <v>4</v>
      </c>
      <c r="R124" s="34"/>
      <c r="S124" s="471" t="s">
        <v>181</v>
      </c>
      <c r="T124" s="458" t="s">
        <v>93</v>
      </c>
      <c r="U124" s="460" t="s">
        <v>21</v>
      </c>
      <c r="W124" s="33"/>
      <c r="X124" s="34"/>
      <c r="Y124" s="471" t="s">
        <v>181</v>
      </c>
      <c r="Z124" s="471" t="s">
        <v>93</v>
      </c>
      <c r="AA124" s="460" t="s">
        <v>21</v>
      </c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203"/>
      <c r="BH124" s="203"/>
      <c r="BI124" s="203"/>
      <c r="BJ124" s="203"/>
      <c r="BK124" s="203"/>
      <c r="BL124" s="203"/>
      <c r="BM124" s="203"/>
      <c r="BN124" s="203"/>
      <c r="BO124" s="203"/>
      <c r="BP124" s="203"/>
      <c r="BQ124" s="203"/>
      <c r="BR124" s="203"/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203"/>
      <c r="CP124" s="203"/>
      <c r="CQ124" s="203"/>
      <c r="CR124" s="203"/>
      <c r="CS124" s="203"/>
      <c r="CT124" s="203"/>
      <c r="CU124" s="203"/>
      <c r="CV124" s="203"/>
      <c r="CW124" s="203"/>
      <c r="CX124" s="203"/>
      <c r="CY124" s="203"/>
      <c r="CZ124" s="203"/>
      <c r="DA124" s="203"/>
      <c r="DB124" s="203"/>
      <c r="DC124" s="203"/>
      <c r="DD124" s="203"/>
    </row>
    <row r="125" spans="1:108" ht="38.25" x14ac:dyDescent="0.2">
      <c r="A125" s="35" t="s">
        <v>9</v>
      </c>
      <c r="B125" s="64" t="str">
        <f>+" אסמכתא " &amp; B6 &amp;"         חזרה לטבלה "</f>
        <v xml:space="preserve"> אסמכתא          חזרה לטבלה </v>
      </c>
      <c r="C125" s="472"/>
      <c r="D125" s="459"/>
      <c r="E125" s="478"/>
      <c r="F125" s="203"/>
      <c r="G125" s="35" t="s">
        <v>27</v>
      </c>
      <c r="H125" s="64" t="str">
        <f>+" אסמכתא " &amp; B6 &amp;"         חזרה לטבלה "</f>
        <v xml:space="preserve"> אסמכתא          חזרה לטבלה </v>
      </c>
      <c r="I125" s="36"/>
      <c r="J125" s="36"/>
      <c r="K125" s="36"/>
      <c r="L125" s="64" t="str">
        <f>+" אסמכתא " &amp; B6 &amp;"         חזרה לטבלה "</f>
        <v xml:space="preserve"> אסמכתא          חזרה לטבלה </v>
      </c>
      <c r="M125" s="472"/>
      <c r="N125" s="459"/>
      <c r="O125" s="478"/>
      <c r="Q125" s="35" t="s">
        <v>9</v>
      </c>
      <c r="R125" s="64" t="str">
        <f>+" אסמכתא " &amp; B6 &amp;"         חזרה לטבלה "</f>
        <v xml:space="preserve"> אסמכתא          חזרה לטבלה </v>
      </c>
      <c r="S125" s="472"/>
      <c r="T125" s="459"/>
      <c r="U125" s="478"/>
      <c r="W125" s="35" t="s">
        <v>27</v>
      </c>
      <c r="X125" s="64" t="str">
        <f>+" אסמכתא " &amp; B6 &amp;"         חזרה לטבלה "</f>
        <v xml:space="preserve"> אסמכתא          חזרה לטבלה </v>
      </c>
      <c r="Y125" s="472"/>
      <c r="Z125" s="472"/>
      <c r="AA125" s="478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  <c r="BC125" s="203"/>
      <c r="BD125" s="203"/>
      <c r="BE125" s="203"/>
      <c r="BF125" s="203"/>
      <c r="BG125" s="203"/>
      <c r="BH125" s="203"/>
      <c r="BI125" s="203"/>
      <c r="BJ125" s="203"/>
      <c r="BK125" s="203"/>
      <c r="BL125" s="203"/>
      <c r="BM125" s="203"/>
      <c r="BN125" s="203"/>
      <c r="BO125" s="203"/>
      <c r="BP125" s="203"/>
      <c r="BQ125" s="203"/>
      <c r="BR125" s="203"/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203"/>
      <c r="CP125" s="203"/>
      <c r="CQ125" s="203"/>
      <c r="CR125" s="203"/>
      <c r="CS125" s="203"/>
      <c r="CT125" s="203"/>
      <c r="CU125" s="203"/>
      <c r="CV125" s="203"/>
      <c r="CW125" s="203"/>
      <c r="CX125" s="203"/>
      <c r="CY125" s="203"/>
      <c r="CZ125" s="203"/>
      <c r="DA125" s="203"/>
      <c r="DB125" s="203"/>
      <c r="DC125" s="203"/>
      <c r="DD125" s="203"/>
    </row>
    <row r="126" spans="1:108" s="203" customFormat="1" x14ac:dyDescent="0.2">
      <c r="A126" s="39">
        <v>1</v>
      </c>
      <c r="B126" s="291"/>
      <c r="C126" s="323"/>
      <c r="D126" s="323"/>
      <c r="E126" s="293"/>
      <c r="G126" s="39">
        <v>12</v>
      </c>
      <c r="H126" s="291"/>
      <c r="I126" s="294"/>
      <c r="J126" s="294"/>
      <c r="K126" s="294"/>
      <c r="L126" s="291"/>
      <c r="M126" s="323"/>
      <c r="N126" s="323"/>
      <c r="O126" s="293"/>
      <c r="Q126" s="39">
        <v>23</v>
      </c>
      <c r="R126" s="291"/>
      <c r="S126" s="323"/>
      <c r="T126" s="323"/>
      <c r="U126" s="293"/>
      <c r="W126" s="39">
        <v>34</v>
      </c>
      <c r="X126" s="291"/>
      <c r="Y126" s="323"/>
      <c r="Z126" s="323"/>
      <c r="AA126" s="293"/>
    </row>
    <row r="127" spans="1:108" s="203" customFormat="1" x14ac:dyDescent="0.2">
      <c r="A127" s="39">
        <v>2</v>
      </c>
      <c r="B127" s="291"/>
      <c r="C127" s="323"/>
      <c r="D127" s="323"/>
      <c r="E127" s="293"/>
      <c r="G127" s="39">
        <v>13</v>
      </c>
      <c r="H127" s="291"/>
      <c r="I127" s="294"/>
      <c r="J127" s="294"/>
      <c r="K127" s="294"/>
      <c r="L127" s="291"/>
      <c r="M127" s="323"/>
      <c r="N127" s="323"/>
      <c r="O127" s="293"/>
      <c r="Q127" s="39">
        <v>24</v>
      </c>
      <c r="R127" s="291"/>
      <c r="S127" s="323"/>
      <c r="T127" s="323"/>
      <c r="U127" s="293"/>
      <c r="W127" s="39">
        <v>35</v>
      </c>
      <c r="X127" s="291"/>
      <c r="Y127" s="323"/>
      <c r="Z127" s="323"/>
      <c r="AA127" s="293"/>
    </row>
    <row r="128" spans="1:108" s="203" customFormat="1" x14ac:dyDescent="0.2">
      <c r="A128" s="39">
        <v>3</v>
      </c>
      <c r="B128" s="291"/>
      <c r="C128" s="323"/>
      <c r="D128" s="323"/>
      <c r="E128" s="293"/>
      <c r="G128" s="39">
        <v>14</v>
      </c>
      <c r="H128" s="291"/>
      <c r="I128" s="294"/>
      <c r="J128" s="294"/>
      <c r="K128" s="294"/>
      <c r="L128" s="291"/>
      <c r="M128" s="323"/>
      <c r="N128" s="323"/>
      <c r="O128" s="293"/>
      <c r="Q128" s="39">
        <v>25</v>
      </c>
      <c r="R128" s="291"/>
      <c r="S128" s="323"/>
      <c r="T128" s="323"/>
      <c r="U128" s="293"/>
      <c r="W128" s="39">
        <v>36</v>
      </c>
      <c r="X128" s="291"/>
      <c r="Y128" s="323"/>
      <c r="Z128" s="323"/>
      <c r="AA128" s="293"/>
    </row>
    <row r="129" spans="1:108" s="203" customFormat="1" x14ac:dyDescent="0.2">
      <c r="A129" s="39">
        <v>4</v>
      </c>
      <c r="B129" s="291"/>
      <c r="C129" s="323"/>
      <c r="D129" s="323"/>
      <c r="E129" s="293"/>
      <c r="G129" s="39">
        <v>15</v>
      </c>
      <c r="H129" s="291"/>
      <c r="I129" s="294"/>
      <c r="J129" s="294"/>
      <c r="K129" s="294"/>
      <c r="L129" s="291"/>
      <c r="M129" s="323"/>
      <c r="N129" s="323"/>
      <c r="O129" s="293"/>
      <c r="Q129" s="39">
        <v>26</v>
      </c>
      <c r="R129" s="291"/>
      <c r="S129" s="323"/>
      <c r="T129" s="323"/>
      <c r="U129" s="293"/>
      <c r="W129" s="39">
        <v>37</v>
      </c>
      <c r="X129" s="291"/>
      <c r="Y129" s="323"/>
      <c r="Z129" s="323"/>
      <c r="AA129" s="293"/>
    </row>
    <row r="130" spans="1:108" s="203" customFormat="1" x14ac:dyDescent="0.2">
      <c r="A130" s="39">
        <v>5</v>
      </c>
      <c r="B130" s="291"/>
      <c r="C130" s="323"/>
      <c r="D130" s="323"/>
      <c r="E130" s="293"/>
      <c r="G130" s="39">
        <v>16</v>
      </c>
      <c r="H130" s="291"/>
      <c r="I130" s="294"/>
      <c r="J130" s="294"/>
      <c r="K130" s="294"/>
      <c r="L130" s="291"/>
      <c r="M130" s="323"/>
      <c r="N130" s="323"/>
      <c r="O130" s="293"/>
      <c r="Q130" s="39">
        <v>27</v>
      </c>
      <c r="R130" s="291"/>
      <c r="S130" s="323"/>
      <c r="T130" s="323"/>
      <c r="U130" s="293"/>
      <c r="W130" s="39">
        <v>38</v>
      </c>
      <c r="X130" s="291"/>
      <c r="Y130" s="323"/>
      <c r="Z130" s="323"/>
      <c r="AA130" s="293"/>
    </row>
    <row r="131" spans="1:108" s="203" customFormat="1" x14ac:dyDescent="0.2">
      <c r="A131" s="39">
        <v>6</v>
      </c>
      <c r="B131" s="291"/>
      <c r="C131" s="323"/>
      <c r="D131" s="323"/>
      <c r="E131" s="293"/>
      <c r="G131" s="39">
        <v>17</v>
      </c>
      <c r="H131" s="291"/>
      <c r="I131" s="294"/>
      <c r="J131" s="294"/>
      <c r="K131" s="294"/>
      <c r="L131" s="291"/>
      <c r="M131" s="323"/>
      <c r="N131" s="323"/>
      <c r="O131" s="293"/>
      <c r="Q131" s="39">
        <v>28</v>
      </c>
      <c r="R131" s="291"/>
      <c r="S131" s="323"/>
      <c r="T131" s="323"/>
      <c r="U131" s="293"/>
      <c r="W131" s="39">
        <v>39</v>
      </c>
      <c r="X131" s="291"/>
      <c r="Y131" s="323"/>
      <c r="Z131" s="323"/>
      <c r="AA131" s="293"/>
    </row>
    <row r="132" spans="1:108" s="203" customFormat="1" x14ac:dyDescent="0.2">
      <c r="A132" s="39">
        <v>7</v>
      </c>
      <c r="B132" s="291"/>
      <c r="C132" s="323"/>
      <c r="D132" s="323"/>
      <c r="E132" s="293"/>
      <c r="G132" s="39">
        <v>18</v>
      </c>
      <c r="H132" s="291"/>
      <c r="I132" s="294"/>
      <c r="J132" s="294"/>
      <c r="K132" s="294"/>
      <c r="L132" s="291"/>
      <c r="M132" s="323"/>
      <c r="N132" s="323"/>
      <c r="O132" s="293"/>
      <c r="Q132" s="39">
        <v>29</v>
      </c>
      <c r="R132" s="291"/>
      <c r="S132" s="323"/>
      <c r="T132" s="323"/>
      <c r="U132" s="293"/>
      <c r="W132" s="39">
        <v>40</v>
      </c>
      <c r="X132" s="291"/>
      <c r="Y132" s="323"/>
      <c r="Z132" s="323"/>
      <c r="AA132" s="293"/>
    </row>
    <row r="133" spans="1:108" s="203" customFormat="1" x14ac:dyDescent="0.2">
      <c r="A133" s="39">
        <v>8</v>
      </c>
      <c r="B133" s="291"/>
      <c r="C133" s="323"/>
      <c r="D133" s="323"/>
      <c r="E133" s="293"/>
      <c r="G133" s="39">
        <v>19</v>
      </c>
      <c r="H133" s="291"/>
      <c r="I133" s="294"/>
      <c r="J133" s="294"/>
      <c r="K133" s="294"/>
      <c r="L133" s="291"/>
      <c r="M133" s="323"/>
      <c r="N133" s="323"/>
      <c r="O133" s="293"/>
      <c r="Q133" s="39">
        <v>30</v>
      </c>
      <c r="R133" s="291"/>
      <c r="S133" s="323"/>
      <c r="T133" s="323"/>
      <c r="U133" s="293"/>
      <c r="W133" s="39">
        <v>41</v>
      </c>
      <c r="X133" s="291"/>
      <c r="Y133" s="323"/>
      <c r="Z133" s="323"/>
      <c r="AA133" s="293"/>
    </row>
    <row r="134" spans="1:108" s="203" customFormat="1" x14ac:dyDescent="0.2">
      <c r="A134" s="39">
        <v>9</v>
      </c>
      <c r="B134" s="291"/>
      <c r="C134" s="323"/>
      <c r="D134" s="323"/>
      <c r="E134" s="293"/>
      <c r="G134" s="39">
        <v>20</v>
      </c>
      <c r="H134" s="291"/>
      <c r="I134" s="294"/>
      <c r="J134" s="294"/>
      <c r="K134" s="294"/>
      <c r="L134" s="291"/>
      <c r="M134" s="323"/>
      <c r="N134" s="323"/>
      <c r="O134" s="293"/>
      <c r="Q134" s="39">
        <v>31</v>
      </c>
      <c r="R134" s="291"/>
      <c r="S134" s="323"/>
      <c r="T134" s="323"/>
      <c r="U134" s="293"/>
      <c r="W134" s="39">
        <v>42</v>
      </c>
      <c r="X134" s="291"/>
      <c r="Y134" s="323"/>
      <c r="Z134" s="323"/>
      <c r="AA134" s="293"/>
    </row>
    <row r="135" spans="1:108" s="203" customFormat="1" x14ac:dyDescent="0.2">
      <c r="A135" s="39">
        <v>10</v>
      </c>
      <c r="B135" s="291"/>
      <c r="C135" s="323"/>
      <c r="D135" s="323"/>
      <c r="E135" s="293"/>
      <c r="G135" s="39">
        <v>21</v>
      </c>
      <c r="H135" s="291"/>
      <c r="I135" s="294"/>
      <c r="J135" s="294"/>
      <c r="K135" s="294"/>
      <c r="L135" s="291"/>
      <c r="M135" s="323"/>
      <c r="N135" s="323"/>
      <c r="O135" s="293"/>
      <c r="Q135" s="39">
        <v>32</v>
      </c>
      <c r="R135" s="291"/>
      <c r="S135" s="323"/>
      <c r="T135" s="323"/>
      <c r="U135" s="293"/>
      <c r="W135" s="39">
        <v>43</v>
      </c>
      <c r="X135" s="291"/>
      <c r="Y135" s="323"/>
      <c r="Z135" s="323"/>
      <c r="AA135" s="293"/>
    </row>
    <row r="136" spans="1:108" s="203" customFormat="1" ht="13.5" thickBot="1" x14ac:dyDescent="0.25">
      <c r="A136" s="39">
        <v>11</v>
      </c>
      <c r="B136" s="291"/>
      <c r="C136" s="323"/>
      <c r="D136" s="323"/>
      <c r="E136" s="293"/>
      <c r="G136" s="39">
        <v>22</v>
      </c>
      <c r="H136" s="291"/>
      <c r="I136" s="294"/>
      <c r="J136" s="294"/>
      <c r="K136" s="294"/>
      <c r="L136" s="291"/>
      <c r="M136" s="323"/>
      <c r="N136" s="323"/>
      <c r="O136" s="293"/>
      <c r="Q136" s="39">
        <v>33</v>
      </c>
      <c r="R136" s="291"/>
      <c r="S136" s="323"/>
      <c r="T136" s="323"/>
      <c r="U136" s="293"/>
      <c r="W136" s="319"/>
      <c r="X136" s="320" t="s">
        <v>5</v>
      </c>
      <c r="Y136" s="321"/>
      <c r="Z136" s="321"/>
      <c r="AA136" s="322">
        <f>SUM(E126:E136)+SUM(O126:O136)+SUM(AA126:AA135)+SUM(U126:U136)</f>
        <v>0</v>
      </c>
    </row>
    <row r="137" spans="1:108" s="203" customFormat="1" x14ac:dyDescent="0.2">
      <c r="B137" s="208"/>
      <c r="D137" s="209"/>
      <c r="E137" s="204"/>
      <c r="H137" s="208"/>
      <c r="L137" s="208"/>
      <c r="N137" s="209"/>
      <c r="O137" s="204"/>
      <c r="R137" s="208"/>
      <c r="T137" s="209"/>
      <c r="U137" s="204"/>
      <c r="X137" s="208"/>
      <c r="AA137" s="204"/>
    </row>
    <row r="138" spans="1:108" s="203" customFormat="1" x14ac:dyDescent="0.2">
      <c r="B138" s="208"/>
      <c r="D138" s="209"/>
      <c r="E138" s="204"/>
      <c r="H138" s="208"/>
      <c r="L138" s="208"/>
      <c r="N138" s="209"/>
      <c r="O138" s="204"/>
      <c r="R138" s="208"/>
      <c r="T138" s="209"/>
      <c r="U138" s="204"/>
      <c r="X138" s="208"/>
      <c r="AA138" s="204"/>
    </row>
    <row r="139" spans="1:108" s="203" customFormat="1" x14ac:dyDescent="0.2">
      <c r="B139" s="208"/>
      <c r="D139" s="209"/>
      <c r="E139" s="204"/>
      <c r="H139" s="208"/>
      <c r="L139" s="208"/>
      <c r="N139" s="209"/>
      <c r="O139" s="204"/>
      <c r="R139" s="208"/>
      <c r="T139" s="209"/>
      <c r="U139" s="204"/>
      <c r="X139" s="208"/>
      <c r="AA139" s="204"/>
    </row>
    <row r="140" spans="1:108" s="203" customFormat="1" x14ac:dyDescent="0.2">
      <c r="B140" s="208"/>
      <c r="D140" s="209"/>
      <c r="E140" s="204"/>
      <c r="H140" s="208"/>
      <c r="L140" s="208"/>
      <c r="N140" s="209"/>
      <c r="O140" s="204"/>
      <c r="R140" s="208"/>
      <c r="T140" s="209"/>
      <c r="U140" s="204"/>
      <c r="X140" s="208"/>
      <c r="AA140" s="204"/>
    </row>
    <row r="141" spans="1:108" s="203" customFormat="1" x14ac:dyDescent="0.2">
      <c r="B141" s="208"/>
      <c r="D141" s="209"/>
      <c r="E141" s="204"/>
      <c r="H141" s="208"/>
      <c r="L141" s="208"/>
      <c r="N141" s="209"/>
      <c r="O141" s="204"/>
      <c r="R141" s="208"/>
      <c r="T141" s="209"/>
      <c r="U141" s="204"/>
      <c r="X141" s="208"/>
      <c r="AA141" s="204"/>
    </row>
    <row r="142" spans="1:108" s="203" customFormat="1" x14ac:dyDescent="0.2">
      <c r="B142" s="208"/>
      <c r="D142" s="209"/>
      <c r="E142" s="204"/>
      <c r="H142" s="208"/>
      <c r="L142" s="208"/>
      <c r="N142" s="209"/>
      <c r="O142" s="204"/>
      <c r="R142" s="208"/>
      <c r="T142" s="209"/>
      <c r="U142" s="204"/>
      <c r="X142" s="208"/>
      <c r="AA142" s="204"/>
    </row>
    <row r="143" spans="1:108" s="203" customFormat="1" ht="13.5" thickBot="1" x14ac:dyDescent="0.25">
      <c r="B143" s="208"/>
      <c r="D143" s="209"/>
      <c r="E143" s="204"/>
      <c r="H143" s="208"/>
      <c r="L143" s="208"/>
      <c r="N143" s="209"/>
      <c r="O143" s="204"/>
      <c r="R143" s="208"/>
      <c r="T143" s="209"/>
      <c r="U143" s="204"/>
      <c r="X143" s="208"/>
      <c r="AA143" s="204"/>
    </row>
    <row r="144" spans="1:108" ht="12.75" customHeight="1" x14ac:dyDescent="0.2">
      <c r="A144" s="33">
        <v>5</v>
      </c>
      <c r="B144" s="34"/>
      <c r="C144" s="471" t="s">
        <v>181</v>
      </c>
      <c r="D144" s="458" t="s">
        <v>93</v>
      </c>
      <c r="E144" s="460" t="s">
        <v>21</v>
      </c>
      <c r="F144" s="203"/>
      <c r="G144" s="33"/>
      <c r="H144" s="34"/>
      <c r="I144" s="34"/>
      <c r="J144" s="34"/>
      <c r="K144" s="34"/>
      <c r="L144" s="34"/>
      <c r="M144" s="471" t="s">
        <v>181</v>
      </c>
      <c r="N144" s="458" t="s">
        <v>93</v>
      </c>
      <c r="O144" s="460" t="s">
        <v>21</v>
      </c>
      <c r="Q144" s="33">
        <v>5</v>
      </c>
      <c r="R144" s="34"/>
      <c r="S144" s="471" t="s">
        <v>181</v>
      </c>
      <c r="T144" s="458" t="s">
        <v>93</v>
      </c>
      <c r="U144" s="460" t="s">
        <v>21</v>
      </c>
      <c r="W144" s="33"/>
      <c r="X144" s="34"/>
      <c r="Y144" s="471" t="s">
        <v>181</v>
      </c>
      <c r="Z144" s="471" t="s">
        <v>93</v>
      </c>
      <c r="AA144" s="460" t="s">
        <v>21</v>
      </c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203"/>
      <c r="AV144" s="203"/>
      <c r="AW144" s="203"/>
      <c r="AX144" s="203"/>
      <c r="AY144" s="203"/>
      <c r="AZ144" s="203"/>
      <c r="BA144" s="203"/>
      <c r="BB144" s="203"/>
      <c r="BC144" s="203"/>
      <c r="BD144" s="203"/>
      <c r="BE144" s="203"/>
      <c r="BF144" s="203"/>
      <c r="BG144" s="203"/>
      <c r="BH144" s="203"/>
      <c r="BI144" s="203"/>
      <c r="BJ144" s="203"/>
      <c r="BK144" s="203"/>
      <c r="BL144" s="203"/>
      <c r="BM144" s="203"/>
      <c r="BN144" s="203"/>
      <c r="BO144" s="203"/>
      <c r="BP144" s="203"/>
      <c r="BQ144" s="203"/>
      <c r="BR144" s="203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203"/>
      <c r="CP144" s="203"/>
      <c r="CQ144" s="203"/>
      <c r="CR144" s="203"/>
      <c r="CS144" s="203"/>
      <c r="CT144" s="203"/>
      <c r="CU144" s="203"/>
      <c r="CV144" s="203"/>
      <c r="CW144" s="203"/>
      <c r="CX144" s="203"/>
      <c r="CY144" s="203"/>
      <c r="CZ144" s="203"/>
      <c r="DA144" s="203"/>
      <c r="DB144" s="203"/>
      <c r="DC144" s="203"/>
      <c r="DD144" s="203"/>
    </row>
    <row r="145" spans="1:108" ht="38.25" x14ac:dyDescent="0.2">
      <c r="A145" s="35" t="s">
        <v>9</v>
      </c>
      <c r="B145" s="64" t="str">
        <f>+" אסמכתא " &amp; B7 &amp;"         חזרה לטבלה "</f>
        <v xml:space="preserve"> אסמכתא          חזרה לטבלה </v>
      </c>
      <c r="C145" s="472"/>
      <c r="D145" s="459"/>
      <c r="E145" s="478"/>
      <c r="F145" s="203"/>
      <c r="G145" s="35" t="s">
        <v>27</v>
      </c>
      <c r="H145" s="64" t="str">
        <f>+" אסמכתא " &amp; B7 &amp;"         חזרה לטבלה "</f>
        <v xml:space="preserve"> אסמכתא          חזרה לטבלה </v>
      </c>
      <c r="I145" s="36"/>
      <c r="J145" s="36"/>
      <c r="K145" s="36"/>
      <c r="L145" s="64" t="str">
        <f>+" אסמכתא " &amp;B7 &amp;"         חזרה לטבלה "</f>
        <v xml:space="preserve"> אסמכתא          חזרה לטבלה </v>
      </c>
      <c r="M145" s="472"/>
      <c r="N145" s="459"/>
      <c r="O145" s="478"/>
      <c r="Q145" s="35" t="s">
        <v>9</v>
      </c>
      <c r="R145" s="64" t="str">
        <f>+" אסמכתא " &amp; B7 &amp;"         חזרה לטבלה "</f>
        <v xml:space="preserve"> אסמכתא          חזרה לטבלה </v>
      </c>
      <c r="S145" s="472"/>
      <c r="T145" s="459"/>
      <c r="U145" s="478"/>
      <c r="W145" s="35" t="s">
        <v>27</v>
      </c>
      <c r="X145" s="64" t="str">
        <f>+" אסמכתא " &amp; B7 &amp;"         חזרה לטבלה "</f>
        <v xml:space="preserve"> אסמכתא          חזרה לטבלה </v>
      </c>
      <c r="Y145" s="472"/>
      <c r="Z145" s="472"/>
      <c r="AA145" s="478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203"/>
      <c r="AV145" s="203"/>
      <c r="AW145" s="203"/>
      <c r="AX145" s="203"/>
      <c r="AY145" s="203"/>
      <c r="AZ145" s="203"/>
      <c r="BA145" s="203"/>
      <c r="BB145" s="203"/>
      <c r="BC145" s="203"/>
      <c r="BD145" s="203"/>
      <c r="BE145" s="203"/>
      <c r="BF145" s="203"/>
      <c r="BG145" s="203"/>
      <c r="BH145" s="203"/>
      <c r="BI145" s="203"/>
      <c r="BJ145" s="203"/>
      <c r="BK145" s="203"/>
      <c r="BL145" s="203"/>
      <c r="BM145" s="203"/>
      <c r="BN145" s="203"/>
      <c r="BO145" s="203"/>
      <c r="BP145" s="203"/>
      <c r="BQ145" s="203"/>
      <c r="BR145" s="203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203"/>
      <c r="CP145" s="203"/>
      <c r="CQ145" s="203"/>
      <c r="CR145" s="203"/>
      <c r="CS145" s="203"/>
      <c r="CT145" s="203"/>
      <c r="CU145" s="203"/>
      <c r="CV145" s="203"/>
      <c r="CW145" s="203"/>
      <c r="CX145" s="203"/>
      <c r="CY145" s="203"/>
      <c r="CZ145" s="203"/>
      <c r="DA145" s="203"/>
      <c r="DB145" s="203"/>
      <c r="DC145" s="203"/>
      <c r="DD145" s="203"/>
    </row>
    <row r="146" spans="1:108" s="203" customFormat="1" x14ac:dyDescent="0.2">
      <c r="A146" s="39">
        <v>1</v>
      </c>
      <c r="B146" s="291"/>
      <c r="C146" s="323"/>
      <c r="D146" s="323"/>
      <c r="E146" s="293"/>
      <c r="G146" s="39">
        <v>12</v>
      </c>
      <c r="H146" s="291"/>
      <c r="I146" s="294"/>
      <c r="J146" s="294"/>
      <c r="K146" s="294"/>
      <c r="L146" s="291"/>
      <c r="M146" s="323"/>
      <c r="N146" s="323"/>
      <c r="O146" s="293"/>
      <c r="Q146" s="39">
        <v>23</v>
      </c>
      <c r="R146" s="291"/>
      <c r="S146" s="323"/>
      <c r="T146" s="323"/>
      <c r="U146" s="293"/>
      <c r="W146" s="39">
        <v>34</v>
      </c>
      <c r="X146" s="291"/>
      <c r="Y146" s="323"/>
      <c r="Z146" s="323"/>
      <c r="AA146" s="293"/>
    </row>
    <row r="147" spans="1:108" s="203" customFormat="1" x14ac:dyDescent="0.2">
      <c r="A147" s="39">
        <v>2</v>
      </c>
      <c r="B147" s="291"/>
      <c r="C147" s="323"/>
      <c r="D147" s="323"/>
      <c r="E147" s="293"/>
      <c r="G147" s="39">
        <v>13</v>
      </c>
      <c r="H147" s="291"/>
      <c r="I147" s="294"/>
      <c r="J147" s="294"/>
      <c r="K147" s="294"/>
      <c r="L147" s="291"/>
      <c r="M147" s="323"/>
      <c r="N147" s="323"/>
      <c r="O147" s="293"/>
      <c r="Q147" s="39">
        <v>24</v>
      </c>
      <c r="R147" s="291"/>
      <c r="S147" s="323"/>
      <c r="T147" s="323"/>
      <c r="U147" s="293"/>
      <c r="W147" s="39">
        <v>35</v>
      </c>
      <c r="X147" s="291"/>
      <c r="Y147" s="323"/>
      <c r="Z147" s="323"/>
      <c r="AA147" s="293"/>
    </row>
    <row r="148" spans="1:108" s="203" customFormat="1" x14ac:dyDescent="0.2">
      <c r="A148" s="39">
        <v>3</v>
      </c>
      <c r="B148" s="291"/>
      <c r="C148" s="323"/>
      <c r="D148" s="323"/>
      <c r="E148" s="293"/>
      <c r="G148" s="39">
        <v>14</v>
      </c>
      <c r="H148" s="291"/>
      <c r="I148" s="294"/>
      <c r="J148" s="294"/>
      <c r="K148" s="294"/>
      <c r="L148" s="291"/>
      <c r="M148" s="323"/>
      <c r="N148" s="323"/>
      <c r="O148" s="293"/>
      <c r="Q148" s="39">
        <v>25</v>
      </c>
      <c r="R148" s="291"/>
      <c r="S148" s="323"/>
      <c r="T148" s="323"/>
      <c r="U148" s="293"/>
      <c r="W148" s="39">
        <v>36</v>
      </c>
      <c r="X148" s="291"/>
      <c r="Y148" s="323"/>
      <c r="Z148" s="323"/>
      <c r="AA148" s="293"/>
    </row>
    <row r="149" spans="1:108" s="203" customFormat="1" x14ac:dyDescent="0.2">
      <c r="A149" s="39">
        <v>4</v>
      </c>
      <c r="B149" s="291"/>
      <c r="C149" s="323"/>
      <c r="D149" s="323"/>
      <c r="E149" s="293"/>
      <c r="G149" s="39">
        <v>15</v>
      </c>
      <c r="H149" s="291"/>
      <c r="I149" s="294"/>
      <c r="J149" s="294"/>
      <c r="K149" s="294"/>
      <c r="L149" s="291"/>
      <c r="M149" s="323"/>
      <c r="N149" s="323"/>
      <c r="O149" s="293"/>
      <c r="Q149" s="39">
        <v>26</v>
      </c>
      <c r="R149" s="291"/>
      <c r="S149" s="323"/>
      <c r="T149" s="323"/>
      <c r="U149" s="293"/>
      <c r="W149" s="39">
        <v>37</v>
      </c>
      <c r="X149" s="291"/>
      <c r="Y149" s="323"/>
      <c r="Z149" s="323"/>
      <c r="AA149" s="293"/>
    </row>
    <row r="150" spans="1:108" s="203" customFormat="1" x14ac:dyDescent="0.2">
      <c r="A150" s="39">
        <v>5</v>
      </c>
      <c r="B150" s="291"/>
      <c r="C150" s="323"/>
      <c r="D150" s="323"/>
      <c r="E150" s="293"/>
      <c r="G150" s="39">
        <v>16</v>
      </c>
      <c r="H150" s="291"/>
      <c r="I150" s="294"/>
      <c r="J150" s="294"/>
      <c r="K150" s="294"/>
      <c r="L150" s="291"/>
      <c r="M150" s="323"/>
      <c r="N150" s="323"/>
      <c r="O150" s="293"/>
      <c r="Q150" s="39">
        <v>27</v>
      </c>
      <c r="R150" s="291"/>
      <c r="S150" s="323"/>
      <c r="T150" s="323"/>
      <c r="U150" s="293"/>
      <c r="W150" s="39">
        <v>38</v>
      </c>
      <c r="X150" s="291"/>
      <c r="Y150" s="323"/>
      <c r="Z150" s="323"/>
      <c r="AA150" s="293"/>
    </row>
    <row r="151" spans="1:108" s="203" customFormat="1" x14ac:dyDescent="0.2">
      <c r="A151" s="39">
        <v>6</v>
      </c>
      <c r="B151" s="291"/>
      <c r="C151" s="323"/>
      <c r="D151" s="323"/>
      <c r="E151" s="293"/>
      <c r="G151" s="39">
        <v>17</v>
      </c>
      <c r="H151" s="291"/>
      <c r="I151" s="294"/>
      <c r="J151" s="294"/>
      <c r="K151" s="294"/>
      <c r="L151" s="291"/>
      <c r="M151" s="323"/>
      <c r="N151" s="323"/>
      <c r="O151" s="293"/>
      <c r="Q151" s="39">
        <v>28</v>
      </c>
      <c r="R151" s="291"/>
      <c r="S151" s="323"/>
      <c r="T151" s="323"/>
      <c r="U151" s="293"/>
      <c r="W151" s="39">
        <v>39</v>
      </c>
      <c r="X151" s="291"/>
      <c r="Y151" s="323"/>
      <c r="Z151" s="323"/>
      <c r="AA151" s="293"/>
    </row>
    <row r="152" spans="1:108" s="203" customFormat="1" x14ac:dyDescent="0.2">
      <c r="A152" s="39">
        <v>7</v>
      </c>
      <c r="B152" s="291"/>
      <c r="C152" s="323"/>
      <c r="D152" s="323"/>
      <c r="E152" s="293"/>
      <c r="G152" s="39">
        <v>18</v>
      </c>
      <c r="H152" s="291"/>
      <c r="I152" s="294"/>
      <c r="J152" s="294"/>
      <c r="K152" s="294"/>
      <c r="L152" s="291"/>
      <c r="M152" s="323"/>
      <c r="N152" s="323"/>
      <c r="O152" s="293"/>
      <c r="Q152" s="39">
        <v>29</v>
      </c>
      <c r="R152" s="291"/>
      <c r="S152" s="323"/>
      <c r="T152" s="323"/>
      <c r="U152" s="293"/>
      <c r="W152" s="39">
        <v>40</v>
      </c>
      <c r="X152" s="291"/>
      <c r="Y152" s="323"/>
      <c r="Z152" s="323"/>
      <c r="AA152" s="293"/>
    </row>
    <row r="153" spans="1:108" s="203" customFormat="1" x14ac:dyDescent="0.2">
      <c r="A153" s="39">
        <v>8</v>
      </c>
      <c r="B153" s="291"/>
      <c r="C153" s="323"/>
      <c r="D153" s="323"/>
      <c r="E153" s="293"/>
      <c r="G153" s="39">
        <v>19</v>
      </c>
      <c r="H153" s="291"/>
      <c r="I153" s="294"/>
      <c r="J153" s="294"/>
      <c r="K153" s="294"/>
      <c r="L153" s="291"/>
      <c r="M153" s="323"/>
      <c r="N153" s="323"/>
      <c r="O153" s="293"/>
      <c r="Q153" s="39">
        <v>30</v>
      </c>
      <c r="R153" s="291"/>
      <c r="S153" s="323"/>
      <c r="T153" s="323"/>
      <c r="U153" s="293"/>
      <c r="W153" s="39">
        <v>41</v>
      </c>
      <c r="X153" s="291"/>
      <c r="Y153" s="323"/>
      <c r="Z153" s="323"/>
      <c r="AA153" s="293"/>
    </row>
    <row r="154" spans="1:108" s="203" customFormat="1" x14ac:dyDescent="0.2">
      <c r="A154" s="39">
        <v>9</v>
      </c>
      <c r="B154" s="291"/>
      <c r="C154" s="323"/>
      <c r="D154" s="323"/>
      <c r="E154" s="293"/>
      <c r="G154" s="39">
        <v>20</v>
      </c>
      <c r="H154" s="291"/>
      <c r="I154" s="294"/>
      <c r="J154" s="294"/>
      <c r="K154" s="294"/>
      <c r="L154" s="291"/>
      <c r="M154" s="323"/>
      <c r="N154" s="323"/>
      <c r="O154" s="293"/>
      <c r="Q154" s="39">
        <v>31</v>
      </c>
      <c r="R154" s="291"/>
      <c r="S154" s="323"/>
      <c r="T154" s="323"/>
      <c r="U154" s="293"/>
      <c r="W154" s="39">
        <v>42</v>
      </c>
      <c r="X154" s="291"/>
      <c r="Y154" s="323"/>
      <c r="Z154" s="323"/>
      <c r="AA154" s="293"/>
    </row>
    <row r="155" spans="1:108" s="203" customFormat="1" x14ac:dyDescent="0.2">
      <c r="A155" s="39">
        <v>10</v>
      </c>
      <c r="B155" s="291"/>
      <c r="C155" s="323"/>
      <c r="D155" s="323"/>
      <c r="E155" s="293"/>
      <c r="G155" s="39">
        <v>21</v>
      </c>
      <c r="H155" s="291"/>
      <c r="I155" s="294"/>
      <c r="J155" s="294"/>
      <c r="K155" s="294"/>
      <c r="L155" s="291"/>
      <c r="M155" s="323"/>
      <c r="N155" s="323"/>
      <c r="O155" s="293"/>
      <c r="Q155" s="39">
        <v>32</v>
      </c>
      <c r="R155" s="291"/>
      <c r="S155" s="323"/>
      <c r="T155" s="323"/>
      <c r="U155" s="293"/>
      <c r="W155" s="39">
        <v>43</v>
      </c>
      <c r="X155" s="291"/>
      <c r="Y155" s="323"/>
      <c r="Z155" s="323"/>
      <c r="AA155" s="293"/>
    </row>
    <row r="156" spans="1:108" s="203" customFormat="1" ht="13.5" thickBot="1" x14ac:dyDescent="0.25">
      <c r="A156" s="39">
        <v>11</v>
      </c>
      <c r="B156" s="291"/>
      <c r="C156" s="323"/>
      <c r="D156" s="323"/>
      <c r="E156" s="293"/>
      <c r="G156" s="39">
        <v>22</v>
      </c>
      <c r="H156" s="291"/>
      <c r="I156" s="294"/>
      <c r="J156" s="294"/>
      <c r="K156" s="294"/>
      <c r="L156" s="291"/>
      <c r="M156" s="323"/>
      <c r="N156" s="323"/>
      <c r="O156" s="293"/>
      <c r="Q156" s="39">
        <v>33</v>
      </c>
      <c r="R156" s="291"/>
      <c r="S156" s="323"/>
      <c r="T156" s="323"/>
      <c r="U156" s="293"/>
      <c r="W156" s="319"/>
      <c r="X156" s="320" t="s">
        <v>5</v>
      </c>
      <c r="Y156" s="321"/>
      <c r="Z156" s="321"/>
      <c r="AA156" s="322">
        <f>SUM(E146:E156)+SUM(O146:O156)+SUM(AA146:AA155)+SUM(U146:U156)</f>
        <v>0</v>
      </c>
    </row>
    <row r="157" spans="1:108" s="203" customFormat="1" x14ac:dyDescent="0.2">
      <c r="B157" s="208"/>
      <c r="D157" s="209"/>
      <c r="E157" s="204"/>
      <c r="H157" s="208"/>
      <c r="L157" s="208"/>
      <c r="N157" s="209"/>
      <c r="O157" s="204"/>
      <c r="R157" s="208"/>
      <c r="T157" s="209"/>
      <c r="U157" s="204"/>
      <c r="X157" s="208"/>
      <c r="AA157" s="204"/>
    </row>
    <row r="158" spans="1:108" s="203" customFormat="1" x14ac:dyDescent="0.2">
      <c r="B158" s="208"/>
      <c r="D158" s="209"/>
      <c r="E158" s="204"/>
      <c r="H158" s="208"/>
      <c r="L158" s="208"/>
      <c r="N158" s="209"/>
      <c r="O158" s="204"/>
      <c r="R158" s="208"/>
      <c r="T158" s="209"/>
      <c r="U158" s="204"/>
      <c r="X158" s="208"/>
      <c r="AA158" s="204"/>
    </row>
    <row r="159" spans="1:108" s="203" customFormat="1" x14ac:dyDescent="0.2">
      <c r="B159" s="208"/>
      <c r="D159" s="209"/>
      <c r="E159" s="204"/>
      <c r="H159" s="208"/>
      <c r="L159" s="208"/>
      <c r="N159" s="209"/>
      <c r="O159" s="204"/>
      <c r="R159" s="208"/>
      <c r="T159" s="209"/>
      <c r="U159" s="204"/>
      <c r="X159" s="208"/>
      <c r="AA159" s="204"/>
    </row>
    <row r="160" spans="1:108" s="203" customFormat="1" x14ac:dyDescent="0.2">
      <c r="B160" s="208"/>
      <c r="D160" s="209"/>
      <c r="E160" s="204"/>
      <c r="H160" s="208"/>
      <c r="L160" s="208"/>
      <c r="N160" s="209"/>
      <c r="O160" s="204"/>
      <c r="R160" s="208"/>
      <c r="T160" s="209"/>
      <c r="U160" s="204"/>
      <c r="X160" s="208"/>
      <c r="AA160" s="204"/>
    </row>
    <row r="161" spans="1:108" s="203" customFormat="1" x14ac:dyDescent="0.2">
      <c r="B161" s="208"/>
      <c r="D161" s="209"/>
      <c r="E161" s="204"/>
      <c r="H161" s="208"/>
      <c r="L161" s="208"/>
      <c r="N161" s="209"/>
      <c r="O161" s="204"/>
      <c r="R161" s="208"/>
      <c r="T161" s="209"/>
      <c r="U161" s="204"/>
      <c r="X161" s="208"/>
      <c r="AA161" s="204"/>
    </row>
    <row r="162" spans="1:108" s="203" customFormat="1" x14ac:dyDescent="0.2">
      <c r="B162" s="208"/>
      <c r="D162" s="209"/>
      <c r="E162" s="204"/>
      <c r="H162" s="208"/>
      <c r="L162" s="208"/>
      <c r="N162" s="209"/>
      <c r="O162" s="204"/>
      <c r="R162" s="208"/>
      <c r="T162" s="209"/>
      <c r="U162" s="204"/>
      <c r="X162" s="208"/>
      <c r="AA162" s="204"/>
    </row>
    <row r="163" spans="1:108" s="203" customFormat="1" ht="13.5" thickBot="1" x14ac:dyDescent="0.25">
      <c r="B163" s="208"/>
      <c r="D163" s="209"/>
      <c r="E163" s="204"/>
      <c r="H163" s="208"/>
      <c r="L163" s="208"/>
      <c r="N163" s="209"/>
      <c r="O163" s="204"/>
      <c r="R163" s="208"/>
      <c r="T163" s="209"/>
      <c r="U163" s="204"/>
      <c r="X163" s="208"/>
      <c r="AA163" s="204"/>
    </row>
    <row r="164" spans="1:108" ht="12.75" customHeight="1" x14ac:dyDescent="0.2">
      <c r="A164" s="33">
        <v>6</v>
      </c>
      <c r="B164" s="34"/>
      <c r="C164" s="471" t="s">
        <v>181</v>
      </c>
      <c r="D164" s="458" t="s">
        <v>93</v>
      </c>
      <c r="E164" s="460" t="s">
        <v>21</v>
      </c>
      <c r="F164" s="203"/>
      <c r="G164" s="33"/>
      <c r="H164" s="34"/>
      <c r="I164" s="34"/>
      <c r="J164" s="34"/>
      <c r="K164" s="34"/>
      <c r="L164" s="34"/>
      <c r="M164" s="471" t="s">
        <v>181</v>
      </c>
      <c r="N164" s="458" t="s">
        <v>93</v>
      </c>
      <c r="O164" s="460" t="s">
        <v>21</v>
      </c>
      <c r="Q164" s="33">
        <v>6</v>
      </c>
      <c r="R164" s="34"/>
      <c r="S164" s="471" t="s">
        <v>181</v>
      </c>
      <c r="T164" s="458" t="s">
        <v>93</v>
      </c>
      <c r="U164" s="460" t="s">
        <v>21</v>
      </c>
      <c r="W164" s="33"/>
      <c r="X164" s="34"/>
      <c r="Y164" s="471" t="s">
        <v>181</v>
      </c>
      <c r="Z164" s="471" t="s">
        <v>93</v>
      </c>
      <c r="AA164" s="460" t="s">
        <v>21</v>
      </c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3"/>
      <c r="BN164" s="203"/>
      <c r="BO164" s="203"/>
      <c r="BP164" s="203"/>
      <c r="BQ164" s="203"/>
      <c r="BR164" s="203"/>
      <c r="BS164" s="203"/>
      <c r="BT164" s="203"/>
      <c r="BU164" s="203"/>
      <c r="BV164" s="203"/>
      <c r="BW164" s="203"/>
      <c r="BX164" s="203"/>
      <c r="BY164" s="203"/>
      <c r="BZ164" s="203"/>
      <c r="CA164" s="203"/>
      <c r="CB164" s="203"/>
      <c r="CC164" s="203"/>
      <c r="CD164" s="203"/>
      <c r="CE164" s="203"/>
      <c r="CF164" s="203"/>
      <c r="CG164" s="203"/>
      <c r="CH164" s="203"/>
      <c r="CI164" s="203"/>
      <c r="CJ164" s="203"/>
      <c r="CK164" s="203"/>
      <c r="CL164" s="203"/>
      <c r="CM164" s="203"/>
      <c r="CN164" s="203"/>
      <c r="CO164" s="203"/>
      <c r="CP164" s="203"/>
      <c r="CQ164" s="203"/>
      <c r="CR164" s="203"/>
      <c r="CS164" s="203"/>
      <c r="CT164" s="203"/>
      <c r="CU164" s="203"/>
      <c r="CV164" s="203"/>
      <c r="CW164" s="203"/>
      <c r="CX164" s="203"/>
      <c r="CY164" s="203"/>
      <c r="CZ164" s="203"/>
      <c r="DA164" s="203"/>
      <c r="DB164" s="203"/>
      <c r="DC164" s="203"/>
      <c r="DD164" s="203"/>
    </row>
    <row r="165" spans="1:108" ht="38.25" x14ac:dyDescent="0.2">
      <c r="A165" s="35" t="s">
        <v>9</v>
      </c>
      <c r="B165" s="64" t="str">
        <f>+" אסמכתא " &amp; B8 &amp;"         חזרה לטבלה "</f>
        <v xml:space="preserve"> אסמכתא          חזרה לטבלה </v>
      </c>
      <c r="C165" s="472"/>
      <c r="D165" s="459"/>
      <c r="E165" s="478"/>
      <c r="F165" s="203"/>
      <c r="G165" s="35" t="s">
        <v>27</v>
      </c>
      <c r="H165" s="64" t="str">
        <f>+" אסמכתא " &amp; B8 &amp;"         חזרה לטבלה "</f>
        <v xml:space="preserve"> אסמכתא          חזרה לטבלה </v>
      </c>
      <c r="I165" s="36"/>
      <c r="J165" s="36"/>
      <c r="K165" s="36"/>
      <c r="L165" s="64" t="str">
        <f>+" אסמכתא " &amp; B8 &amp;"         חזרה לטבלה "</f>
        <v xml:space="preserve"> אסמכתא          חזרה לטבלה </v>
      </c>
      <c r="M165" s="472"/>
      <c r="N165" s="459"/>
      <c r="O165" s="478"/>
      <c r="Q165" s="35" t="s">
        <v>9</v>
      </c>
      <c r="R165" s="64" t="str">
        <f>+" אסמכתא " &amp; B8 &amp;"         חזרה לטבלה "</f>
        <v xml:space="preserve"> אסמכתא          חזרה לטבלה </v>
      </c>
      <c r="S165" s="472"/>
      <c r="T165" s="459"/>
      <c r="U165" s="478"/>
      <c r="W165" s="35" t="s">
        <v>27</v>
      </c>
      <c r="X165" s="64" t="str">
        <f>+" אסמכתא " &amp; B8 &amp;"         חזרה לטבלה "</f>
        <v xml:space="preserve"> אסמכתא          חזרה לטבלה </v>
      </c>
      <c r="Y165" s="472"/>
      <c r="Z165" s="472"/>
      <c r="AA165" s="478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203"/>
      <c r="AV165" s="203"/>
      <c r="AW165" s="203"/>
      <c r="AX165" s="203"/>
      <c r="AY165" s="203"/>
      <c r="AZ165" s="203"/>
      <c r="BA165" s="203"/>
      <c r="BB165" s="203"/>
      <c r="BC165" s="203"/>
      <c r="BD165" s="203"/>
      <c r="BE165" s="203"/>
      <c r="BF165" s="203"/>
      <c r="BG165" s="203"/>
      <c r="BH165" s="203"/>
      <c r="BI165" s="203"/>
      <c r="BJ165" s="203"/>
      <c r="BK165" s="203"/>
      <c r="BL165" s="203"/>
      <c r="BM165" s="203"/>
      <c r="BN165" s="203"/>
      <c r="BO165" s="203"/>
      <c r="BP165" s="203"/>
      <c r="BQ165" s="203"/>
      <c r="BR165" s="203"/>
      <c r="BS165" s="203"/>
      <c r="BT165" s="203"/>
      <c r="BU165" s="203"/>
      <c r="BV165" s="203"/>
      <c r="BW165" s="203"/>
      <c r="BX165" s="203"/>
      <c r="BY165" s="203"/>
      <c r="BZ165" s="203"/>
      <c r="CA165" s="203"/>
      <c r="CB165" s="203"/>
      <c r="CC165" s="203"/>
      <c r="CD165" s="203"/>
      <c r="CE165" s="203"/>
      <c r="CF165" s="203"/>
      <c r="CG165" s="203"/>
      <c r="CH165" s="203"/>
      <c r="CI165" s="203"/>
      <c r="CJ165" s="203"/>
      <c r="CK165" s="203"/>
      <c r="CL165" s="203"/>
      <c r="CM165" s="203"/>
      <c r="CN165" s="203"/>
      <c r="CO165" s="203"/>
      <c r="CP165" s="203"/>
      <c r="CQ165" s="203"/>
      <c r="CR165" s="203"/>
      <c r="CS165" s="203"/>
      <c r="CT165" s="203"/>
      <c r="CU165" s="203"/>
      <c r="CV165" s="203"/>
      <c r="CW165" s="203"/>
      <c r="CX165" s="203"/>
      <c r="CY165" s="203"/>
      <c r="CZ165" s="203"/>
      <c r="DA165" s="203"/>
      <c r="DB165" s="203"/>
      <c r="DC165" s="203"/>
      <c r="DD165" s="203"/>
    </row>
    <row r="166" spans="1:108" s="203" customFormat="1" x14ac:dyDescent="0.2">
      <c r="A166" s="39">
        <v>1</v>
      </c>
      <c r="B166" s="291"/>
      <c r="C166" s="323"/>
      <c r="D166" s="323"/>
      <c r="E166" s="293"/>
      <c r="G166" s="39">
        <v>12</v>
      </c>
      <c r="H166" s="291"/>
      <c r="I166" s="294"/>
      <c r="J166" s="294"/>
      <c r="K166" s="294"/>
      <c r="L166" s="291"/>
      <c r="M166" s="323"/>
      <c r="N166" s="323"/>
      <c r="O166" s="293"/>
      <c r="Q166" s="39">
        <v>23</v>
      </c>
      <c r="R166" s="291"/>
      <c r="S166" s="323"/>
      <c r="T166" s="323"/>
      <c r="U166" s="293"/>
      <c r="W166" s="39">
        <v>34</v>
      </c>
      <c r="X166" s="291"/>
      <c r="Y166" s="323"/>
      <c r="Z166" s="323"/>
      <c r="AA166" s="293"/>
    </row>
    <row r="167" spans="1:108" s="203" customFormat="1" x14ac:dyDescent="0.2">
      <c r="A167" s="39">
        <v>2</v>
      </c>
      <c r="B167" s="291"/>
      <c r="C167" s="323"/>
      <c r="D167" s="323"/>
      <c r="E167" s="293"/>
      <c r="G167" s="39">
        <v>13</v>
      </c>
      <c r="H167" s="291"/>
      <c r="I167" s="294"/>
      <c r="J167" s="294"/>
      <c r="K167" s="294"/>
      <c r="L167" s="291"/>
      <c r="M167" s="323"/>
      <c r="N167" s="323"/>
      <c r="O167" s="293"/>
      <c r="Q167" s="39">
        <v>24</v>
      </c>
      <c r="R167" s="291"/>
      <c r="S167" s="323"/>
      <c r="T167" s="323"/>
      <c r="U167" s="293"/>
      <c r="W167" s="39">
        <v>35</v>
      </c>
      <c r="X167" s="291"/>
      <c r="Y167" s="323"/>
      <c r="Z167" s="323"/>
      <c r="AA167" s="293"/>
    </row>
    <row r="168" spans="1:108" s="203" customFormat="1" x14ac:dyDescent="0.2">
      <c r="A168" s="39">
        <v>3</v>
      </c>
      <c r="B168" s="291"/>
      <c r="C168" s="323"/>
      <c r="D168" s="323"/>
      <c r="E168" s="293"/>
      <c r="G168" s="39">
        <v>14</v>
      </c>
      <c r="H168" s="291"/>
      <c r="I168" s="294"/>
      <c r="J168" s="294"/>
      <c r="K168" s="294"/>
      <c r="L168" s="291"/>
      <c r="M168" s="323"/>
      <c r="N168" s="323"/>
      <c r="O168" s="293"/>
      <c r="Q168" s="39">
        <v>25</v>
      </c>
      <c r="R168" s="291"/>
      <c r="S168" s="323"/>
      <c r="T168" s="323"/>
      <c r="U168" s="293"/>
      <c r="W168" s="39">
        <v>36</v>
      </c>
      <c r="X168" s="291"/>
      <c r="Y168" s="323"/>
      <c r="Z168" s="323"/>
      <c r="AA168" s="293"/>
    </row>
    <row r="169" spans="1:108" s="203" customFormat="1" x14ac:dyDescent="0.2">
      <c r="A169" s="39">
        <v>4</v>
      </c>
      <c r="B169" s="291"/>
      <c r="C169" s="323"/>
      <c r="D169" s="323"/>
      <c r="E169" s="293"/>
      <c r="G169" s="39">
        <v>15</v>
      </c>
      <c r="H169" s="291"/>
      <c r="I169" s="294"/>
      <c r="J169" s="294"/>
      <c r="K169" s="294"/>
      <c r="L169" s="291"/>
      <c r="M169" s="323"/>
      <c r="N169" s="323"/>
      <c r="O169" s="293"/>
      <c r="Q169" s="39">
        <v>26</v>
      </c>
      <c r="R169" s="291"/>
      <c r="S169" s="323"/>
      <c r="T169" s="323"/>
      <c r="U169" s="293"/>
      <c r="W169" s="39">
        <v>37</v>
      </c>
      <c r="X169" s="291"/>
      <c r="Y169" s="323"/>
      <c r="Z169" s="323"/>
      <c r="AA169" s="293"/>
    </row>
    <row r="170" spans="1:108" s="203" customFormat="1" x14ac:dyDescent="0.2">
      <c r="A170" s="39">
        <v>5</v>
      </c>
      <c r="B170" s="291"/>
      <c r="C170" s="323"/>
      <c r="D170" s="323"/>
      <c r="E170" s="293"/>
      <c r="G170" s="39">
        <v>16</v>
      </c>
      <c r="H170" s="291"/>
      <c r="I170" s="294"/>
      <c r="J170" s="294"/>
      <c r="K170" s="294"/>
      <c r="L170" s="291"/>
      <c r="M170" s="323"/>
      <c r="N170" s="323"/>
      <c r="O170" s="293"/>
      <c r="Q170" s="39">
        <v>27</v>
      </c>
      <c r="R170" s="291"/>
      <c r="S170" s="323"/>
      <c r="T170" s="323"/>
      <c r="U170" s="293"/>
      <c r="W170" s="39">
        <v>38</v>
      </c>
      <c r="X170" s="291"/>
      <c r="Y170" s="323"/>
      <c r="Z170" s="323"/>
      <c r="AA170" s="293"/>
    </row>
    <row r="171" spans="1:108" s="203" customFormat="1" x14ac:dyDescent="0.2">
      <c r="A171" s="39">
        <v>6</v>
      </c>
      <c r="B171" s="291"/>
      <c r="C171" s="323"/>
      <c r="D171" s="323"/>
      <c r="E171" s="293"/>
      <c r="G171" s="39">
        <v>17</v>
      </c>
      <c r="H171" s="291"/>
      <c r="I171" s="294"/>
      <c r="J171" s="294"/>
      <c r="K171" s="294"/>
      <c r="L171" s="291"/>
      <c r="M171" s="323"/>
      <c r="N171" s="323"/>
      <c r="O171" s="293"/>
      <c r="Q171" s="39">
        <v>28</v>
      </c>
      <c r="R171" s="291"/>
      <c r="S171" s="323"/>
      <c r="T171" s="323"/>
      <c r="U171" s="293"/>
      <c r="W171" s="39">
        <v>39</v>
      </c>
      <c r="X171" s="291"/>
      <c r="Y171" s="323"/>
      <c r="Z171" s="323"/>
      <c r="AA171" s="293"/>
    </row>
    <row r="172" spans="1:108" s="203" customFormat="1" x14ac:dyDescent="0.2">
      <c r="A172" s="39">
        <v>7</v>
      </c>
      <c r="B172" s="291"/>
      <c r="C172" s="323"/>
      <c r="D172" s="323"/>
      <c r="E172" s="293"/>
      <c r="G172" s="39">
        <v>18</v>
      </c>
      <c r="H172" s="291"/>
      <c r="I172" s="294"/>
      <c r="J172" s="294"/>
      <c r="K172" s="294"/>
      <c r="L172" s="291"/>
      <c r="M172" s="323"/>
      <c r="N172" s="323"/>
      <c r="O172" s="293"/>
      <c r="Q172" s="39">
        <v>29</v>
      </c>
      <c r="R172" s="291"/>
      <c r="S172" s="323"/>
      <c r="T172" s="323"/>
      <c r="U172" s="293"/>
      <c r="W172" s="39">
        <v>40</v>
      </c>
      <c r="X172" s="291"/>
      <c r="Y172" s="323"/>
      <c r="Z172" s="323"/>
      <c r="AA172" s="293"/>
    </row>
    <row r="173" spans="1:108" s="203" customFormat="1" x14ac:dyDescent="0.2">
      <c r="A173" s="39">
        <v>8</v>
      </c>
      <c r="B173" s="291"/>
      <c r="C173" s="323"/>
      <c r="D173" s="323"/>
      <c r="E173" s="293"/>
      <c r="G173" s="39">
        <v>19</v>
      </c>
      <c r="H173" s="291"/>
      <c r="I173" s="294"/>
      <c r="J173" s="294"/>
      <c r="K173" s="294"/>
      <c r="L173" s="291"/>
      <c r="M173" s="323"/>
      <c r="N173" s="323"/>
      <c r="O173" s="293"/>
      <c r="Q173" s="39">
        <v>30</v>
      </c>
      <c r="R173" s="291"/>
      <c r="S173" s="323"/>
      <c r="T173" s="323"/>
      <c r="U173" s="293"/>
      <c r="W173" s="39">
        <v>41</v>
      </c>
      <c r="X173" s="291"/>
      <c r="Y173" s="323"/>
      <c r="Z173" s="323"/>
      <c r="AA173" s="293"/>
    </row>
    <row r="174" spans="1:108" s="203" customFormat="1" x14ac:dyDescent="0.2">
      <c r="A174" s="39">
        <v>9</v>
      </c>
      <c r="B174" s="291"/>
      <c r="C174" s="323"/>
      <c r="D174" s="323"/>
      <c r="E174" s="293"/>
      <c r="G174" s="39">
        <v>20</v>
      </c>
      <c r="H174" s="291"/>
      <c r="I174" s="294"/>
      <c r="J174" s="294"/>
      <c r="K174" s="294"/>
      <c r="L174" s="291"/>
      <c r="M174" s="323"/>
      <c r="N174" s="323"/>
      <c r="O174" s="293"/>
      <c r="Q174" s="39">
        <v>31</v>
      </c>
      <c r="R174" s="291"/>
      <c r="S174" s="323"/>
      <c r="T174" s="323"/>
      <c r="U174" s="293"/>
      <c r="W174" s="39">
        <v>42</v>
      </c>
      <c r="X174" s="291"/>
      <c r="Y174" s="323"/>
      <c r="Z174" s="323"/>
      <c r="AA174" s="293"/>
    </row>
    <row r="175" spans="1:108" s="203" customFormat="1" x14ac:dyDescent="0.2">
      <c r="A175" s="39">
        <v>10</v>
      </c>
      <c r="B175" s="291"/>
      <c r="C175" s="323"/>
      <c r="D175" s="323"/>
      <c r="E175" s="293"/>
      <c r="G175" s="39">
        <v>21</v>
      </c>
      <c r="H175" s="291"/>
      <c r="I175" s="294"/>
      <c r="J175" s="294"/>
      <c r="K175" s="294"/>
      <c r="L175" s="291"/>
      <c r="M175" s="323"/>
      <c r="N175" s="323"/>
      <c r="O175" s="293"/>
      <c r="Q175" s="39">
        <v>32</v>
      </c>
      <c r="R175" s="291"/>
      <c r="S175" s="323"/>
      <c r="T175" s="323"/>
      <c r="U175" s="293"/>
      <c r="W175" s="39">
        <v>43</v>
      </c>
      <c r="X175" s="291"/>
      <c r="Y175" s="323"/>
      <c r="Z175" s="323"/>
      <c r="AA175" s="293"/>
    </row>
    <row r="176" spans="1:108" s="203" customFormat="1" ht="13.5" thickBot="1" x14ac:dyDescent="0.25">
      <c r="A176" s="39">
        <v>11</v>
      </c>
      <c r="B176" s="291"/>
      <c r="C176" s="323"/>
      <c r="D176" s="323"/>
      <c r="E176" s="293"/>
      <c r="G176" s="39">
        <v>22</v>
      </c>
      <c r="H176" s="291"/>
      <c r="I176" s="294"/>
      <c r="J176" s="294"/>
      <c r="K176" s="294"/>
      <c r="L176" s="291"/>
      <c r="M176" s="323"/>
      <c r="N176" s="323"/>
      <c r="O176" s="293"/>
      <c r="Q176" s="39">
        <v>33</v>
      </c>
      <c r="R176" s="291"/>
      <c r="S176" s="323"/>
      <c r="T176" s="323"/>
      <c r="U176" s="293"/>
      <c r="W176" s="319"/>
      <c r="X176" s="320" t="s">
        <v>5</v>
      </c>
      <c r="Y176" s="321"/>
      <c r="Z176" s="321"/>
      <c r="AA176" s="322">
        <f>SUM(E166:E176)+SUM(O166:O176)+SUM(AA166:AA175)+SUM(U166:U176)</f>
        <v>0</v>
      </c>
    </row>
    <row r="177" spans="1:108" s="203" customFormat="1" x14ac:dyDescent="0.2">
      <c r="B177" s="208"/>
      <c r="D177" s="209"/>
      <c r="E177" s="204"/>
      <c r="H177" s="208"/>
      <c r="L177" s="208"/>
      <c r="N177" s="209"/>
      <c r="O177" s="204"/>
      <c r="R177" s="208"/>
      <c r="T177" s="209"/>
      <c r="U177" s="204"/>
      <c r="X177" s="208"/>
      <c r="AA177" s="204"/>
    </row>
    <row r="178" spans="1:108" s="203" customFormat="1" x14ac:dyDescent="0.2">
      <c r="B178" s="208"/>
      <c r="D178" s="209"/>
      <c r="E178" s="204"/>
      <c r="H178" s="208"/>
      <c r="L178" s="208"/>
      <c r="N178" s="209"/>
      <c r="O178" s="204"/>
      <c r="R178" s="208"/>
      <c r="T178" s="209"/>
      <c r="U178" s="204"/>
      <c r="X178" s="208"/>
      <c r="AA178" s="204"/>
    </row>
    <row r="179" spans="1:108" s="203" customFormat="1" x14ac:dyDescent="0.2">
      <c r="B179" s="208"/>
      <c r="D179" s="209"/>
      <c r="E179" s="204"/>
      <c r="H179" s="208"/>
      <c r="L179" s="208"/>
      <c r="N179" s="209"/>
      <c r="O179" s="204"/>
      <c r="R179" s="208"/>
      <c r="T179" s="209"/>
      <c r="U179" s="204"/>
      <c r="X179" s="208"/>
      <c r="AA179" s="204"/>
    </row>
    <row r="180" spans="1:108" s="203" customFormat="1" x14ac:dyDescent="0.2">
      <c r="B180" s="208"/>
      <c r="D180" s="209"/>
      <c r="E180" s="204"/>
      <c r="H180" s="208"/>
      <c r="L180" s="208"/>
      <c r="N180" s="209"/>
      <c r="O180" s="204"/>
      <c r="R180" s="208"/>
      <c r="T180" s="209"/>
      <c r="U180" s="204"/>
      <c r="X180" s="208"/>
      <c r="AA180" s="204"/>
    </row>
    <row r="181" spans="1:108" s="203" customFormat="1" x14ac:dyDescent="0.2">
      <c r="B181" s="208"/>
      <c r="D181" s="209"/>
      <c r="E181" s="204"/>
      <c r="H181" s="208"/>
      <c r="L181" s="208"/>
      <c r="N181" s="209"/>
      <c r="O181" s="204"/>
      <c r="R181" s="208"/>
      <c r="T181" s="209"/>
      <c r="U181" s="204"/>
      <c r="X181" s="208"/>
      <c r="AA181" s="204"/>
    </row>
    <row r="182" spans="1:108" s="203" customFormat="1" x14ac:dyDescent="0.2">
      <c r="B182" s="208"/>
      <c r="D182" s="209"/>
      <c r="E182" s="204"/>
      <c r="H182" s="208"/>
      <c r="L182" s="208"/>
      <c r="N182" s="209"/>
      <c r="O182" s="204"/>
      <c r="R182" s="208"/>
      <c r="T182" s="209"/>
      <c r="U182" s="204"/>
      <c r="X182" s="208"/>
      <c r="AA182" s="204"/>
    </row>
    <row r="183" spans="1:108" s="203" customFormat="1" ht="13.5" thickBot="1" x14ac:dyDescent="0.25">
      <c r="B183" s="208"/>
      <c r="D183" s="209"/>
      <c r="E183" s="204"/>
      <c r="H183" s="208"/>
      <c r="L183" s="208"/>
      <c r="N183" s="209"/>
      <c r="O183" s="204"/>
      <c r="R183" s="208"/>
      <c r="T183" s="209"/>
      <c r="U183" s="204"/>
      <c r="X183" s="208"/>
      <c r="AA183" s="204"/>
    </row>
    <row r="184" spans="1:108" ht="12.75" customHeight="1" x14ac:dyDescent="0.2">
      <c r="A184" s="33">
        <v>7</v>
      </c>
      <c r="B184" s="34"/>
      <c r="C184" s="471" t="s">
        <v>181</v>
      </c>
      <c r="D184" s="458" t="s">
        <v>93</v>
      </c>
      <c r="E184" s="460" t="s">
        <v>21</v>
      </c>
      <c r="F184" s="203"/>
      <c r="G184" s="33"/>
      <c r="H184" s="34"/>
      <c r="I184" s="34"/>
      <c r="J184" s="34"/>
      <c r="K184" s="34"/>
      <c r="L184" s="34"/>
      <c r="M184" s="471" t="s">
        <v>181</v>
      </c>
      <c r="N184" s="458" t="s">
        <v>93</v>
      </c>
      <c r="O184" s="460" t="s">
        <v>21</v>
      </c>
      <c r="Q184" s="33">
        <v>7</v>
      </c>
      <c r="R184" s="34"/>
      <c r="S184" s="471" t="s">
        <v>181</v>
      </c>
      <c r="T184" s="458" t="s">
        <v>93</v>
      </c>
      <c r="U184" s="460" t="s">
        <v>21</v>
      </c>
      <c r="W184" s="33"/>
      <c r="X184" s="34"/>
      <c r="Y184" s="471" t="s">
        <v>181</v>
      </c>
      <c r="Z184" s="471" t="s">
        <v>93</v>
      </c>
      <c r="AA184" s="460" t="s">
        <v>21</v>
      </c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203"/>
      <c r="AV184" s="203"/>
      <c r="AW184" s="203"/>
      <c r="AX184" s="203"/>
      <c r="AY184" s="203"/>
      <c r="AZ184" s="203"/>
      <c r="BA184" s="203"/>
      <c r="BB184" s="203"/>
      <c r="BC184" s="203"/>
      <c r="BD184" s="203"/>
      <c r="BE184" s="203"/>
      <c r="BF184" s="203"/>
      <c r="BG184" s="203"/>
      <c r="BH184" s="203"/>
      <c r="BI184" s="203"/>
      <c r="BJ184" s="203"/>
      <c r="BK184" s="203"/>
      <c r="BL184" s="203"/>
      <c r="BM184" s="203"/>
      <c r="BN184" s="203"/>
      <c r="BO184" s="203"/>
      <c r="BP184" s="203"/>
      <c r="BQ184" s="203"/>
      <c r="BR184" s="203"/>
      <c r="BS184" s="203"/>
      <c r="BT184" s="203"/>
      <c r="BU184" s="203"/>
      <c r="BV184" s="203"/>
      <c r="BW184" s="203"/>
      <c r="BX184" s="203"/>
      <c r="BY184" s="203"/>
      <c r="BZ184" s="203"/>
      <c r="CA184" s="203"/>
      <c r="CB184" s="203"/>
      <c r="CC184" s="203"/>
      <c r="CD184" s="203"/>
      <c r="CE184" s="203"/>
      <c r="CF184" s="203"/>
      <c r="CG184" s="203"/>
      <c r="CH184" s="203"/>
      <c r="CI184" s="203"/>
      <c r="CJ184" s="203"/>
      <c r="CK184" s="203"/>
      <c r="CL184" s="203"/>
      <c r="CM184" s="203"/>
      <c r="CN184" s="203"/>
      <c r="CO184" s="203"/>
      <c r="CP184" s="203"/>
      <c r="CQ184" s="203"/>
      <c r="CR184" s="203"/>
      <c r="CS184" s="203"/>
      <c r="CT184" s="203"/>
      <c r="CU184" s="203"/>
      <c r="CV184" s="203"/>
      <c r="CW184" s="203"/>
      <c r="CX184" s="203"/>
      <c r="CY184" s="203"/>
      <c r="CZ184" s="203"/>
      <c r="DA184" s="203"/>
      <c r="DB184" s="203"/>
      <c r="DC184" s="203"/>
      <c r="DD184" s="203"/>
    </row>
    <row r="185" spans="1:108" ht="38.25" x14ac:dyDescent="0.2">
      <c r="A185" s="35" t="s">
        <v>9</v>
      </c>
      <c r="B185" s="64" t="str">
        <f>+" אסמכתא " &amp; B9 &amp;"         חזרה לטבלה "</f>
        <v xml:space="preserve"> אסמכתא          חזרה לטבלה </v>
      </c>
      <c r="C185" s="472"/>
      <c r="D185" s="459"/>
      <c r="E185" s="478"/>
      <c r="F185" s="203"/>
      <c r="G185" s="35" t="s">
        <v>27</v>
      </c>
      <c r="H185" s="64" t="str">
        <f>+" אסמכתא " &amp; B9 &amp;"         חזרה לטבלה "</f>
        <v xml:space="preserve"> אסמכתא          חזרה לטבלה </v>
      </c>
      <c r="I185" s="36"/>
      <c r="J185" s="36"/>
      <c r="K185" s="36"/>
      <c r="L185" s="64" t="str">
        <f>+" אסמכתא " &amp; B9 &amp;"         חזרה לטבלה "</f>
        <v xml:space="preserve"> אסמכתא          חזרה לטבלה </v>
      </c>
      <c r="M185" s="472"/>
      <c r="N185" s="459"/>
      <c r="O185" s="478"/>
      <c r="Q185" s="35" t="s">
        <v>9</v>
      </c>
      <c r="R185" s="64" t="str">
        <f>+" אסמכתא " &amp; B9 &amp;"         חזרה לטבלה "</f>
        <v xml:space="preserve"> אסמכתא          חזרה לטבלה </v>
      </c>
      <c r="S185" s="472"/>
      <c r="T185" s="459"/>
      <c r="U185" s="478"/>
      <c r="W185" s="35" t="s">
        <v>27</v>
      </c>
      <c r="X185" s="64" t="str">
        <f>+" אסמכתא " &amp; B9 &amp;"         חזרה לטבלה "</f>
        <v xml:space="preserve"> אסמכתא          חזרה לטבלה </v>
      </c>
      <c r="Y185" s="472"/>
      <c r="Z185" s="472"/>
      <c r="AA185" s="478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203"/>
      <c r="AW185" s="203"/>
      <c r="AX185" s="203"/>
      <c r="AY185" s="203"/>
      <c r="AZ185" s="203"/>
      <c r="BA185" s="203"/>
      <c r="BB185" s="203"/>
      <c r="BC185" s="203"/>
      <c r="BD185" s="203"/>
      <c r="BE185" s="203"/>
      <c r="BF185" s="203"/>
      <c r="BG185" s="203"/>
      <c r="BH185" s="203"/>
      <c r="BI185" s="203"/>
      <c r="BJ185" s="203"/>
      <c r="BK185" s="203"/>
      <c r="BL185" s="203"/>
      <c r="BM185" s="203"/>
      <c r="BN185" s="203"/>
      <c r="BO185" s="203"/>
      <c r="BP185" s="203"/>
      <c r="BQ185" s="203"/>
      <c r="BR185" s="203"/>
      <c r="BS185" s="203"/>
      <c r="BT185" s="203"/>
      <c r="BU185" s="203"/>
      <c r="BV185" s="203"/>
      <c r="BW185" s="203"/>
      <c r="BX185" s="203"/>
      <c r="BY185" s="203"/>
      <c r="BZ185" s="203"/>
      <c r="CA185" s="203"/>
      <c r="CB185" s="203"/>
      <c r="CC185" s="203"/>
      <c r="CD185" s="203"/>
      <c r="CE185" s="203"/>
      <c r="CF185" s="203"/>
      <c r="CG185" s="203"/>
      <c r="CH185" s="203"/>
      <c r="CI185" s="203"/>
      <c r="CJ185" s="203"/>
      <c r="CK185" s="203"/>
      <c r="CL185" s="203"/>
      <c r="CM185" s="203"/>
      <c r="CN185" s="203"/>
      <c r="CO185" s="203"/>
      <c r="CP185" s="203"/>
      <c r="CQ185" s="203"/>
      <c r="CR185" s="203"/>
      <c r="CS185" s="203"/>
      <c r="CT185" s="203"/>
      <c r="CU185" s="203"/>
      <c r="CV185" s="203"/>
      <c r="CW185" s="203"/>
      <c r="CX185" s="203"/>
      <c r="CY185" s="203"/>
      <c r="CZ185" s="203"/>
      <c r="DA185" s="203"/>
      <c r="DB185" s="203"/>
      <c r="DC185" s="203"/>
      <c r="DD185" s="203"/>
    </row>
    <row r="186" spans="1:108" s="203" customFormat="1" x14ac:dyDescent="0.2">
      <c r="A186" s="39">
        <v>1</v>
      </c>
      <c r="B186" s="291"/>
      <c r="C186" s="323"/>
      <c r="D186" s="323"/>
      <c r="E186" s="293"/>
      <c r="G186" s="39">
        <v>12</v>
      </c>
      <c r="H186" s="291"/>
      <c r="I186" s="294"/>
      <c r="J186" s="294"/>
      <c r="K186" s="294"/>
      <c r="L186" s="291"/>
      <c r="M186" s="323"/>
      <c r="N186" s="323"/>
      <c r="O186" s="293"/>
      <c r="Q186" s="39">
        <v>23</v>
      </c>
      <c r="R186" s="291"/>
      <c r="S186" s="323"/>
      <c r="T186" s="323"/>
      <c r="U186" s="293"/>
      <c r="W186" s="39">
        <v>34</v>
      </c>
      <c r="X186" s="291"/>
      <c r="Y186" s="323"/>
      <c r="Z186" s="323"/>
      <c r="AA186" s="293"/>
    </row>
    <row r="187" spans="1:108" s="203" customFormat="1" x14ac:dyDescent="0.2">
      <c r="A187" s="39">
        <v>2</v>
      </c>
      <c r="B187" s="291"/>
      <c r="C187" s="323"/>
      <c r="D187" s="323"/>
      <c r="E187" s="293"/>
      <c r="G187" s="39">
        <v>13</v>
      </c>
      <c r="H187" s="291"/>
      <c r="I187" s="294"/>
      <c r="J187" s="294"/>
      <c r="K187" s="294"/>
      <c r="L187" s="291"/>
      <c r="M187" s="323"/>
      <c r="N187" s="323"/>
      <c r="O187" s="293"/>
      <c r="Q187" s="39">
        <v>24</v>
      </c>
      <c r="R187" s="291"/>
      <c r="S187" s="323"/>
      <c r="T187" s="323"/>
      <c r="U187" s="293"/>
      <c r="W187" s="39">
        <v>35</v>
      </c>
      <c r="X187" s="291"/>
      <c r="Y187" s="323"/>
      <c r="Z187" s="323"/>
      <c r="AA187" s="293"/>
    </row>
    <row r="188" spans="1:108" s="203" customFormat="1" x14ac:dyDescent="0.2">
      <c r="A188" s="39">
        <v>3</v>
      </c>
      <c r="B188" s="291"/>
      <c r="C188" s="323"/>
      <c r="D188" s="323"/>
      <c r="E188" s="293"/>
      <c r="G188" s="39">
        <v>14</v>
      </c>
      <c r="H188" s="291"/>
      <c r="I188" s="294"/>
      <c r="J188" s="294"/>
      <c r="K188" s="294"/>
      <c r="L188" s="291"/>
      <c r="M188" s="323"/>
      <c r="N188" s="323"/>
      <c r="O188" s="293"/>
      <c r="Q188" s="39">
        <v>25</v>
      </c>
      <c r="R188" s="291"/>
      <c r="S188" s="323"/>
      <c r="T188" s="323"/>
      <c r="U188" s="293"/>
      <c r="W188" s="39">
        <v>36</v>
      </c>
      <c r="X188" s="291"/>
      <c r="Y188" s="323"/>
      <c r="Z188" s="323"/>
      <c r="AA188" s="293"/>
    </row>
    <row r="189" spans="1:108" s="203" customFormat="1" x14ac:dyDescent="0.2">
      <c r="A189" s="39">
        <v>4</v>
      </c>
      <c r="B189" s="291"/>
      <c r="C189" s="323"/>
      <c r="D189" s="323"/>
      <c r="E189" s="293"/>
      <c r="G189" s="39">
        <v>15</v>
      </c>
      <c r="H189" s="291"/>
      <c r="I189" s="294"/>
      <c r="J189" s="294"/>
      <c r="K189" s="294"/>
      <c r="L189" s="291"/>
      <c r="M189" s="323"/>
      <c r="N189" s="323"/>
      <c r="O189" s="293"/>
      <c r="Q189" s="39">
        <v>26</v>
      </c>
      <c r="R189" s="291"/>
      <c r="S189" s="323"/>
      <c r="T189" s="323"/>
      <c r="U189" s="293"/>
      <c r="W189" s="39">
        <v>37</v>
      </c>
      <c r="X189" s="291"/>
      <c r="Y189" s="323"/>
      <c r="Z189" s="323"/>
      <c r="AA189" s="293"/>
    </row>
    <row r="190" spans="1:108" s="203" customFormat="1" x14ac:dyDescent="0.2">
      <c r="A190" s="39">
        <v>5</v>
      </c>
      <c r="B190" s="291"/>
      <c r="C190" s="323"/>
      <c r="D190" s="323"/>
      <c r="E190" s="293"/>
      <c r="G190" s="39">
        <v>16</v>
      </c>
      <c r="H190" s="291"/>
      <c r="I190" s="294"/>
      <c r="J190" s="294"/>
      <c r="K190" s="294"/>
      <c r="L190" s="291"/>
      <c r="M190" s="323"/>
      <c r="N190" s="323"/>
      <c r="O190" s="293"/>
      <c r="Q190" s="39">
        <v>27</v>
      </c>
      <c r="R190" s="291"/>
      <c r="S190" s="323"/>
      <c r="T190" s="323"/>
      <c r="U190" s="293"/>
      <c r="W190" s="39">
        <v>38</v>
      </c>
      <c r="X190" s="291"/>
      <c r="Y190" s="323"/>
      <c r="Z190" s="323"/>
      <c r="AA190" s="293"/>
    </row>
    <row r="191" spans="1:108" s="203" customFormat="1" x14ac:dyDescent="0.2">
      <c r="A191" s="39">
        <v>6</v>
      </c>
      <c r="B191" s="291"/>
      <c r="C191" s="323"/>
      <c r="D191" s="323"/>
      <c r="E191" s="293"/>
      <c r="G191" s="39">
        <v>17</v>
      </c>
      <c r="H191" s="291"/>
      <c r="I191" s="294"/>
      <c r="J191" s="294"/>
      <c r="K191" s="294"/>
      <c r="L191" s="291"/>
      <c r="M191" s="323"/>
      <c r="N191" s="323"/>
      <c r="O191" s="293"/>
      <c r="Q191" s="39">
        <v>28</v>
      </c>
      <c r="R191" s="291"/>
      <c r="S191" s="323"/>
      <c r="T191" s="323"/>
      <c r="U191" s="293"/>
      <c r="W191" s="39">
        <v>39</v>
      </c>
      <c r="X191" s="291"/>
      <c r="Y191" s="323"/>
      <c r="Z191" s="323"/>
      <c r="AA191" s="293"/>
    </row>
    <row r="192" spans="1:108" s="203" customFormat="1" x14ac:dyDescent="0.2">
      <c r="A192" s="39">
        <v>7</v>
      </c>
      <c r="B192" s="291"/>
      <c r="C192" s="323"/>
      <c r="D192" s="323"/>
      <c r="E192" s="293"/>
      <c r="G192" s="39">
        <v>18</v>
      </c>
      <c r="H192" s="291"/>
      <c r="I192" s="294"/>
      <c r="J192" s="294"/>
      <c r="K192" s="294"/>
      <c r="L192" s="291"/>
      <c r="M192" s="323"/>
      <c r="N192" s="323"/>
      <c r="O192" s="293"/>
      <c r="Q192" s="39">
        <v>29</v>
      </c>
      <c r="R192" s="291"/>
      <c r="S192" s="323"/>
      <c r="T192" s="323"/>
      <c r="U192" s="293"/>
      <c r="W192" s="39">
        <v>40</v>
      </c>
      <c r="X192" s="291"/>
      <c r="Y192" s="323"/>
      <c r="Z192" s="323"/>
      <c r="AA192" s="293"/>
    </row>
    <row r="193" spans="1:108" s="203" customFormat="1" x14ac:dyDescent="0.2">
      <c r="A193" s="39">
        <v>8</v>
      </c>
      <c r="B193" s="291"/>
      <c r="C193" s="323"/>
      <c r="D193" s="323"/>
      <c r="E193" s="293"/>
      <c r="G193" s="39">
        <v>19</v>
      </c>
      <c r="H193" s="291"/>
      <c r="I193" s="294"/>
      <c r="J193" s="294"/>
      <c r="K193" s="294"/>
      <c r="L193" s="291"/>
      <c r="M193" s="323"/>
      <c r="N193" s="323"/>
      <c r="O193" s="293"/>
      <c r="Q193" s="39">
        <v>30</v>
      </c>
      <c r="R193" s="291"/>
      <c r="S193" s="323"/>
      <c r="T193" s="323"/>
      <c r="U193" s="293"/>
      <c r="W193" s="39">
        <v>41</v>
      </c>
      <c r="X193" s="291"/>
      <c r="Y193" s="323"/>
      <c r="Z193" s="323"/>
      <c r="AA193" s="293"/>
    </row>
    <row r="194" spans="1:108" s="203" customFormat="1" x14ac:dyDescent="0.2">
      <c r="A194" s="39">
        <v>9</v>
      </c>
      <c r="B194" s="291"/>
      <c r="C194" s="323"/>
      <c r="D194" s="323"/>
      <c r="E194" s="293"/>
      <c r="G194" s="39">
        <v>20</v>
      </c>
      <c r="H194" s="291"/>
      <c r="I194" s="294"/>
      <c r="J194" s="294"/>
      <c r="K194" s="294"/>
      <c r="L194" s="291"/>
      <c r="M194" s="323"/>
      <c r="N194" s="323"/>
      <c r="O194" s="293"/>
      <c r="Q194" s="39">
        <v>31</v>
      </c>
      <c r="R194" s="291"/>
      <c r="S194" s="323"/>
      <c r="T194" s="323"/>
      <c r="U194" s="293"/>
      <c r="W194" s="39">
        <v>42</v>
      </c>
      <c r="X194" s="291"/>
      <c r="Y194" s="323"/>
      <c r="Z194" s="323"/>
      <c r="AA194" s="293"/>
    </row>
    <row r="195" spans="1:108" s="203" customFormat="1" x14ac:dyDescent="0.2">
      <c r="A195" s="39">
        <v>10</v>
      </c>
      <c r="B195" s="291"/>
      <c r="C195" s="323"/>
      <c r="D195" s="323"/>
      <c r="E195" s="293"/>
      <c r="G195" s="39">
        <v>21</v>
      </c>
      <c r="H195" s="291"/>
      <c r="I195" s="294"/>
      <c r="J195" s="294"/>
      <c r="K195" s="294"/>
      <c r="L195" s="291"/>
      <c r="M195" s="323"/>
      <c r="N195" s="323"/>
      <c r="O195" s="293"/>
      <c r="Q195" s="39">
        <v>32</v>
      </c>
      <c r="R195" s="291"/>
      <c r="S195" s="323"/>
      <c r="T195" s="323"/>
      <c r="U195" s="293"/>
      <c r="W195" s="39">
        <v>43</v>
      </c>
      <c r="X195" s="291"/>
      <c r="Y195" s="323"/>
      <c r="Z195" s="323"/>
      <c r="AA195" s="293"/>
    </row>
    <row r="196" spans="1:108" s="203" customFormat="1" ht="13.5" thickBot="1" x14ac:dyDescent="0.25">
      <c r="A196" s="39">
        <v>11</v>
      </c>
      <c r="B196" s="291"/>
      <c r="C196" s="323"/>
      <c r="D196" s="323"/>
      <c r="E196" s="293"/>
      <c r="G196" s="39">
        <v>22</v>
      </c>
      <c r="H196" s="291"/>
      <c r="I196" s="294"/>
      <c r="J196" s="294"/>
      <c r="K196" s="294"/>
      <c r="L196" s="291"/>
      <c r="M196" s="323"/>
      <c r="N196" s="323"/>
      <c r="O196" s="293"/>
      <c r="Q196" s="39">
        <v>33</v>
      </c>
      <c r="R196" s="291"/>
      <c r="S196" s="323"/>
      <c r="T196" s="323"/>
      <c r="U196" s="293"/>
      <c r="W196" s="319"/>
      <c r="X196" s="320" t="s">
        <v>5</v>
      </c>
      <c r="Y196" s="321"/>
      <c r="Z196" s="321"/>
      <c r="AA196" s="322">
        <f>SUM(E186:E196)+SUM(O186:O196)+SUM(AA186:AA195)+SUM(U186:U196)</f>
        <v>0</v>
      </c>
    </row>
    <row r="197" spans="1:108" s="203" customFormat="1" x14ac:dyDescent="0.2">
      <c r="B197" s="208"/>
      <c r="D197" s="209"/>
      <c r="E197" s="204"/>
      <c r="H197" s="208"/>
      <c r="L197" s="208"/>
      <c r="N197" s="209"/>
      <c r="O197" s="204"/>
      <c r="R197" s="208"/>
      <c r="T197" s="209"/>
      <c r="U197" s="204"/>
      <c r="X197" s="208"/>
      <c r="AA197" s="204"/>
    </row>
    <row r="198" spans="1:108" s="203" customFormat="1" x14ac:dyDescent="0.2">
      <c r="B198" s="208"/>
      <c r="D198" s="209"/>
      <c r="E198" s="204"/>
      <c r="H198" s="208"/>
      <c r="L198" s="208"/>
      <c r="N198" s="209"/>
      <c r="O198" s="204"/>
      <c r="R198" s="208"/>
      <c r="T198" s="209"/>
      <c r="U198" s="204"/>
      <c r="X198" s="208"/>
      <c r="AA198" s="204"/>
    </row>
    <row r="199" spans="1:108" s="203" customFormat="1" x14ac:dyDescent="0.2">
      <c r="B199" s="208"/>
      <c r="D199" s="209"/>
      <c r="E199" s="204"/>
      <c r="H199" s="208"/>
      <c r="L199" s="208"/>
      <c r="N199" s="209"/>
      <c r="O199" s="204"/>
      <c r="R199" s="208"/>
      <c r="T199" s="209"/>
      <c r="U199" s="204"/>
      <c r="X199" s="208"/>
      <c r="AA199" s="204"/>
    </row>
    <row r="200" spans="1:108" s="203" customFormat="1" x14ac:dyDescent="0.2">
      <c r="B200" s="208"/>
      <c r="D200" s="209"/>
      <c r="E200" s="204"/>
      <c r="H200" s="208"/>
      <c r="L200" s="208"/>
      <c r="N200" s="209"/>
      <c r="O200" s="204"/>
      <c r="R200" s="208"/>
      <c r="T200" s="209"/>
      <c r="U200" s="204"/>
      <c r="X200" s="208"/>
      <c r="AA200" s="204"/>
    </row>
    <row r="201" spans="1:108" s="203" customFormat="1" x14ac:dyDescent="0.2">
      <c r="B201" s="208"/>
      <c r="D201" s="209"/>
      <c r="E201" s="204"/>
      <c r="H201" s="208"/>
      <c r="L201" s="208"/>
      <c r="N201" s="209"/>
      <c r="O201" s="204"/>
      <c r="R201" s="208"/>
      <c r="T201" s="209"/>
      <c r="U201" s="204"/>
      <c r="X201" s="208"/>
      <c r="AA201" s="204"/>
    </row>
    <row r="202" spans="1:108" s="203" customFormat="1" x14ac:dyDescent="0.2">
      <c r="B202" s="208"/>
      <c r="D202" s="209"/>
      <c r="E202" s="204"/>
      <c r="H202" s="208"/>
      <c r="L202" s="208"/>
      <c r="N202" s="209"/>
      <c r="O202" s="204"/>
      <c r="R202" s="208"/>
      <c r="T202" s="209"/>
      <c r="U202" s="204"/>
      <c r="X202" s="208"/>
      <c r="AA202" s="204"/>
    </row>
    <row r="203" spans="1:108" s="203" customFormat="1" ht="13.5" thickBot="1" x14ac:dyDescent="0.25">
      <c r="B203" s="208"/>
      <c r="D203" s="209"/>
      <c r="E203" s="204"/>
      <c r="H203" s="208"/>
      <c r="L203" s="208"/>
      <c r="N203" s="209"/>
      <c r="O203" s="204"/>
      <c r="R203" s="208"/>
      <c r="T203" s="209"/>
      <c r="U203" s="204"/>
      <c r="X203" s="208"/>
      <c r="AA203" s="204"/>
    </row>
    <row r="204" spans="1:108" ht="12.75" customHeight="1" x14ac:dyDescent="0.2">
      <c r="A204" s="33">
        <v>8</v>
      </c>
      <c r="B204" s="34"/>
      <c r="C204" s="471" t="s">
        <v>181</v>
      </c>
      <c r="D204" s="458" t="s">
        <v>93</v>
      </c>
      <c r="E204" s="460" t="s">
        <v>21</v>
      </c>
      <c r="F204" s="203"/>
      <c r="G204" s="33"/>
      <c r="H204" s="34"/>
      <c r="I204" s="34"/>
      <c r="J204" s="34"/>
      <c r="K204" s="34"/>
      <c r="L204" s="34"/>
      <c r="M204" s="471" t="s">
        <v>181</v>
      </c>
      <c r="N204" s="458" t="s">
        <v>93</v>
      </c>
      <c r="O204" s="460" t="s">
        <v>21</v>
      </c>
      <c r="Q204" s="33">
        <v>8</v>
      </c>
      <c r="R204" s="34"/>
      <c r="S204" s="471" t="s">
        <v>181</v>
      </c>
      <c r="T204" s="458" t="s">
        <v>93</v>
      </c>
      <c r="U204" s="460" t="s">
        <v>21</v>
      </c>
      <c r="W204" s="33"/>
      <c r="X204" s="34"/>
      <c r="Y204" s="471" t="s">
        <v>181</v>
      </c>
      <c r="Z204" s="471" t="s">
        <v>93</v>
      </c>
      <c r="AA204" s="460" t="s">
        <v>21</v>
      </c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G204" s="203"/>
      <c r="BH204" s="203"/>
      <c r="BI204" s="203"/>
      <c r="BJ204" s="203"/>
      <c r="BK204" s="203"/>
      <c r="BL204" s="203"/>
      <c r="BM204" s="203"/>
      <c r="BN204" s="203"/>
      <c r="BO204" s="203"/>
      <c r="BP204" s="203"/>
      <c r="BQ204" s="203"/>
      <c r="BR204" s="203"/>
      <c r="BS204" s="203"/>
      <c r="BT204" s="203"/>
      <c r="BU204" s="203"/>
      <c r="BV204" s="203"/>
      <c r="BW204" s="203"/>
      <c r="BX204" s="203"/>
      <c r="BY204" s="203"/>
      <c r="BZ204" s="203"/>
      <c r="CA204" s="203"/>
      <c r="CB204" s="203"/>
      <c r="CC204" s="203"/>
      <c r="CD204" s="203"/>
      <c r="CE204" s="203"/>
      <c r="CF204" s="203"/>
      <c r="CG204" s="203"/>
      <c r="CH204" s="203"/>
      <c r="CI204" s="203"/>
      <c r="CJ204" s="203"/>
      <c r="CK204" s="203"/>
      <c r="CL204" s="203"/>
      <c r="CM204" s="203"/>
      <c r="CN204" s="203"/>
      <c r="CO204" s="203"/>
      <c r="CP204" s="203"/>
      <c r="CQ204" s="203"/>
      <c r="CR204" s="203"/>
      <c r="CS204" s="203"/>
      <c r="CT204" s="203"/>
      <c r="CU204" s="203"/>
      <c r="CV204" s="203"/>
      <c r="CW204" s="203"/>
      <c r="CX204" s="203"/>
      <c r="CY204" s="203"/>
      <c r="CZ204" s="203"/>
      <c r="DA204" s="203"/>
      <c r="DB204" s="203"/>
      <c r="DC204" s="203"/>
      <c r="DD204" s="203"/>
    </row>
    <row r="205" spans="1:108" ht="38.25" x14ac:dyDescent="0.2">
      <c r="A205" s="35" t="s">
        <v>9</v>
      </c>
      <c r="B205" s="64" t="str">
        <f>+" אסמכתא " &amp; B10 &amp;"         חזרה לטבלה "</f>
        <v xml:space="preserve"> אסמכתא          חזרה לטבלה </v>
      </c>
      <c r="C205" s="472"/>
      <c r="D205" s="459"/>
      <c r="E205" s="478"/>
      <c r="F205" s="203"/>
      <c r="G205" s="35" t="s">
        <v>27</v>
      </c>
      <c r="H205" s="64" t="str">
        <f>+" אסמכתא " &amp; B10 &amp;"         חזרה לטבלה "</f>
        <v xml:space="preserve"> אסמכתא          חזרה לטבלה </v>
      </c>
      <c r="I205" s="36"/>
      <c r="J205" s="36"/>
      <c r="K205" s="36"/>
      <c r="L205" s="64" t="str">
        <f>+" אסמכתא " &amp; B10 &amp;"         חזרה לטבלה "</f>
        <v xml:space="preserve"> אסמכתא          חזרה לטבלה </v>
      </c>
      <c r="M205" s="472"/>
      <c r="N205" s="459"/>
      <c r="O205" s="478"/>
      <c r="Q205" s="35" t="s">
        <v>9</v>
      </c>
      <c r="R205" s="64" t="str">
        <f>+" אסמכתא " &amp; B10 &amp;"         חזרה לטבלה "</f>
        <v xml:space="preserve"> אסמכתא          חזרה לטבלה </v>
      </c>
      <c r="S205" s="472"/>
      <c r="T205" s="459"/>
      <c r="U205" s="478"/>
      <c r="W205" s="35" t="s">
        <v>27</v>
      </c>
      <c r="X205" s="64" t="str">
        <f>+" אסמכתא " &amp; B10 &amp;"         חזרה לטבלה "</f>
        <v xml:space="preserve"> אסמכתא          חזרה לטבלה </v>
      </c>
      <c r="Y205" s="472"/>
      <c r="Z205" s="472"/>
      <c r="AA205" s="478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203"/>
      <c r="AV205" s="203"/>
      <c r="AW205" s="203"/>
      <c r="AX205" s="203"/>
      <c r="AY205" s="203"/>
      <c r="AZ205" s="203"/>
      <c r="BA205" s="203"/>
      <c r="BB205" s="203"/>
      <c r="BC205" s="203"/>
      <c r="BD205" s="203"/>
      <c r="BE205" s="203"/>
      <c r="BF205" s="203"/>
      <c r="BG205" s="203"/>
      <c r="BH205" s="203"/>
      <c r="BI205" s="203"/>
      <c r="BJ205" s="203"/>
      <c r="BK205" s="203"/>
      <c r="BL205" s="203"/>
      <c r="BM205" s="203"/>
      <c r="BN205" s="203"/>
      <c r="BO205" s="203"/>
      <c r="BP205" s="203"/>
      <c r="BQ205" s="203"/>
      <c r="BR205" s="203"/>
      <c r="BS205" s="203"/>
      <c r="BT205" s="203"/>
      <c r="BU205" s="203"/>
      <c r="BV205" s="203"/>
      <c r="BW205" s="203"/>
      <c r="BX205" s="203"/>
      <c r="BY205" s="203"/>
      <c r="BZ205" s="203"/>
      <c r="CA205" s="203"/>
      <c r="CB205" s="203"/>
      <c r="CC205" s="203"/>
      <c r="CD205" s="203"/>
      <c r="CE205" s="203"/>
      <c r="CF205" s="203"/>
      <c r="CG205" s="203"/>
      <c r="CH205" s="203"/>
      <c r="CI205" s="203"/>
      <c r="CJ205" s="203"/>
      <c r="CK205" s="203"/>
      <c r="CL205" s="203"/>
      <c r="CM205" s="203"/>
      <c r="CN205" s="203"/>
      <c r="CO205" s="203"/>
      <c r="CP205" s="203"/>
      <c r="CQ205" s="203"/>
      <c r="CR205" s="203"/>
      <c r="CS205" s="203"/>
      <c r="CT205" s="203"/>
      <c r="CU205" s="203"/>
      <c r="CV205" s="203"/>
      <c r="CW205" s="203"/>
      <c r="CX205" s="203"/>
      <c r="CY205" s="203"/>
      <c r="CZ205" s="203"/>
      <c r="DA205" s="203"/>
      <c r="DB205" s="203"/>
      <c r="DC205" s="203"/>
      <c r="DD205" s="203"/>
    </row>
    <row r="206" spans="1:108" s="203" customFormat="1" x14ac:dyDescent="0.2">
      <c r="A206" s="39">
        <v>1</v>
      </c>
      <c r="B206" s="291"/>
      <c r="C206" s="323"/>
      <c r="D206" s="323"/>
      <c r="E206" s="293"/>
      <c r="G206" s="39">
        <v>12</v>
      </c>
      <c r="H206" s="291"/>
      <c r="I206" s="294"/>
      <c r="J206" s="294"/>
      <c r="K206" s="294"/>
      <c r="L206" s="291"/>
      <c r="M206" s="323"/>
      <c r="N206" s="323"/>
      <c r="O206" s="293"/>
      <c r="Q206" s="39">
        <v>23</v>
      </c>
      <c r="R206" s="291"/>
      <c r="S206" s="323"/>
      <c r="T206" s="323"/>
      <c r="U206" s="293"/>
      <c r="W206" s="39">
        <v>34</v>
      </c>
      <c r="X206" s="291"/>
      <c r="Y206" s="323"/>
      <c r="Z206" s="323"/>
      <c r="AA206" s="293"/>
    </row>
    <row r="207" spans="1:108" s="203" customFormat="1" x14ac:dyDescent="0.2">
      <c r="A207" s="39">
        <v>2</v>
      </c>
      <c r="B207" s="291"/>
      <c r="C207" s="323"/>
      <c r="D207" s="323"/>
      <c r="E207" s="293"/>
      <c r="G207" s="39">
        <v>13</v>
      </c>
      <c r="H207" s="291"/>
      <c r="I207" s="294"/>
      <c r="J207" s="294"/>
      <c r="K207" s="294"/>
      <c r="L207" s="291"/>
      <c r="M207" s="323"/>
      <c r="N207" s="323"/>
      <c r="O207" s="293"/>
      <c r="Q207" s="39">
        <v>24</v>
      </c>
      <c r="R207" s="291"/>
      <c r="S207" s="323"/>
      <c r="T207" s="323"/>
      <c r="U207" s="293"/>
      <c r="W207" s="39">
        <v>35</v>
      </c>
      <c r="X207" s="291"/>
      <c r="Y207" s="323"/>
      <c r="Z207" s="323"/>
      <c r="AA207" s="293"/>
    </row>
    <row r="208" spans="1:108" s="203" customFormat="1" x14ac:dyDescent="0.2">
      <c r="A208" s="39">
        <v>3</v>
      </c>
      <c r="B208" s="291"/>
      <c r="C208" s="323"/>
      <c r="D208" s="323"/>
      <c r="E208" s="293"/>
      <c r="G208" s="39">
        <v>14</v>
      </c>
      <c r="H208" s="291"/>
      <c r="I208" s="294"/>
      <c r="J208" s="294"/>
      <c r="K208" s="294"/>
      <c r="L208" s="291"/>
      <c r="M208" s="323"/>
      <c r="N208" s="323"/>
      <c r="O208" s="293"/>
      <c r="Q208" s="39">
        <v>25</v>
      </c>
      <c r="R208" s="291"/>
      <c r="S208" s="323"/>
      <c r="T208" s="323"/>
      <c r="U208" s="293"/>
      <c r="W208" s="39">
        <v>36</v>
      </c>
      <c r="X208" s="291"/>
      <c r="Y208" s="323"/>
      <c r="Z208" s="323"/>
      <c r="AA208" s="293"/>
    </row>
    <row r="209" spans="1:108" s="203" customFormat="1" x14ac:dyDescent="0.2">
      <c r="A209" s="39">
        <v>4</v>
      </c>
      <c r="B209" s="291"/>
      <c r="C209" s="323"/>
      <c r="D209" s="323"/>
      <c r="E209" s="293"/>
      <c r="G209" s="39">
        <v>15</v>
      </c>
      <c r="H209" s="291"/>
      <c r="I209" s="294"/>
      <c r="J209" s="294"/>
      <c r="K209" s="294"/>
      <c r="L209" s="291"/>
      <c r="M209" s="323"/>
      <c r="N209" s="323"/>
      <c r="O209" s="293"/>
      <c r="Q209" s="39">
        <v>26</v>
      </c>
      <c r="R209" s="291"/>
      <c r="S209" s="323"/>
      <c r="T209" s="323"/>
      <c r="U209" s="293"/>
      <c r="W209" s="39">
        <v>37</v>
      </c>
      <c r="X209" s="291"/>
      <c r="Y209" s="323"/>
      <c r="Z209" s="323"/>
      <c r="AA209" s="293"/>
    </row>
    <row r="210" spans="1:108" s="203" customFormat="1" x14ac:dyDescent="0.2">
      <c r="A210" s="39">
        <v>5</v>
      </c>
      <c r="B210" s="291"/>
      <c r="C210" s="323"/>
      <c r="D210" s="323"/>
      <c r="E210" s="293"/>
      <c r="G210" s="39">
        <v>16</v>
      </c>
      <c r="H210" s="291"/>
      <c r="I210" s="294"/>
      <c r="J210" s="294"/>
      <c r="K210" s="294"/>
      <c r="L210" s="291"/>
      <c r="M210" s="323"/>
      <c r="N210" s="323"/>
      <c r="O210" s="293"/>
      <c r="Q210" s="39">
        <v>27</v>
      </c>
      <c r="R210" s="291"/>
      <c r="S210" s="323"/>
      <c r="T210" s="323"/>
      <c r="U210" s="293"/>
      <c r="W210" s="39">
        <v>38</v>
      </c>
      <c r="X210" s="291"/>
      <c r="Y210" s="323"/>
      <c r="Z210" s="323"/>
      <c r="AA210" s="293"/>
    </row>
    <row r="211" spans="1:108" s="203" customFormat="1" x14ac:dyDescent="0.2">
      <c r="A211" s="39">
        <v>6</v>
      </c>
      <c r="B211" s="291"/>
      <c r="C211" s="323"/>
      <c r="D211" s="323"/>
      <c r="E211" s="293"/>
      <c r="G211" s="39">
        <v>17</v>
      </c>
      <c r="H211" s="291"/>
      <c r="I211" s="294"/>
      <c r="J211" s="294"/>
      <c r="K211" s="294"/>
      <c r="L211" s="291"/>
      <c r="M211" s="323"/>
      <c r="N211" s="323"/>
      <c r="O211" s="293"/>
      <c r="Q211" s="39">
        <v>28</v>
      </c>
      <c r="R211" s="291"/>
      <c r="S211" s="323"/>
      <c r="T211" s="323"/>
      <c r="U211" s="293"/>
      <c r="W211" s="39">
        <v>39</v>
      </c>
      <c r="X211" s="291"/>
      <c r="Y211" s="323"/>
      <c r="Z211" s="323"/>
      <c r="AA211" s="293"/>
    </row>
    <row r="212" spans="1:108" s="203" customFormat="1" x14ac:dyDescent="0.2">
      <c r="A212" s="39">
        <v>7</v>
      </c>
      <c r="B212" s="291"/>
      <c r="C212" s="323"/>
      <c r="D212" s="323"/>
      <c r="E212" s="293"/>
      <c r="G212" s="39">
        <v>18</v>
      </c>
      <c r="H212" s="291"/>
      <c r="I212" s="294"/>
      <c r="J212" s="294"/>
      <c r="K212" s="294"/>
      <c r="L212" s="291"/>
      <c r="M212" s="323"/>
      <c r="N212" s="323"/>
      <c r="O212" s="293"/>
      <c r="Q212" s="39">
        <v>29</v>
      </c>
      <c r="R212" s="291"/>
      <c r="S212" s="323"/>
      <c r="T212" s="323"/>
      <c r="U212" s="293"/>
      <c r="W212" s="39">
        <v>40</v>
      </c>
      <c r="X212" s="291"/>
      <c r="Y212" s="323"/>
      <c r="Z212" s="323"/>
      <c r="AA212" s="293"/>
    </row>
    <row r="213" spans="1:108" s="203" customFormat="1" x14ac:dyDescent="0.2">
      <c r="A213" s="39">
        <v>8</v>
      </c>
      <c r="B213" s="291"/>
      <c r="C213" s="323"/>
      <c r="D213" s="323"/>
      <c r="E213" s="293"/>
      <c r="G213" s="39">
        <v>19</v>
      </c>
      <c r="H213" s="291"/>
      <c r="I213" s="294"/>
      <c r="J213" s="294"/>
      <c r="K213" s="294"/>
      <c r="L213" s="291"/>
      <c r="M213" s="323"/>
      <c r="N213" s="323"/>
      <c r="O213" s="293"/>
      <c r="Q213" s="39">
        <v>30</v>
      </c>
      <c r="R213" s="291"/>
      <c r="S213" s="323"/>
      <c r="T213" s="323"/>
      <c r="U213" s="293"/>
      <c r="W213" s="39">
        <v>41</v>
      </c>
      <c r="X213" s="291"/>
      <c r="Y213" s="323"/>
      <c r="Z213" s="323"/>
      <c r="AA213" s="293"/>
    </row>
    <row r="214" spans="1:108" s="203" customFormat="1" x14ac:dyDescent="0.2">
      <c r="A214" s="39">
        <v>9</v>
      </c>
      <c r="B214" s="291"/>
      <c r="C214" s="323"/>
      <c r="D214" s="323"/>
      <c r="E214" s="293"/>
      <c r="G214" s="39">
        <v>20</v>
      </c>
      <c r="H214" s="291"/>
      <c r="I214" s="294"/>
      <c r="J214" s="294"/>
      <c r="K214" s="294"/>
      <c r="L214" s="291"/>
      <c r="M214" s="323"/>
      <c r="N214" s="323"/>
      <c r="O214" s="293"/>
      <c r="Q214" s="39">
        <v>31</v>
      </c>
      <c r="R214" s="291"/>
      <c r="S214" s="323"/>
      <c r="T214" s="323"/>
      <c r="U214" s="293"/>
      <c r="W214" s="39">
        <v>42</v>
      </c>
      <c r="X214" s="291"/>
      <c r="Y214" s="323"/>
      <c r="Z214" s="323"/>
      <c r="AA214" s="293"/>
    </row>
    <row r="215" spans="1:108" s="203" customFormat="1" x14ac:dyDescent="0.2">
      <c r="A215" s="39">
        <v>10</v>
      </c>
      <c r="B215" s="291"/>
      <c r="C215" s="323"/>
      <c r="D215" s="323"/>
      <c r="E215" s="293"/>
      <c r="G215" s="39">
        <v>21</v>
      </c>
      <c r="H215" s="291"/>
      <c r="I215" s="294"/>
      <c r="J215" s="294"/>
      <c r="K215" s="294"/>
      <c r="L215" s="291"/>
      <c r="M215" s="323"/>
      <c r="N215" s="323"/>
      <c r="O215" s="293"/>
      <c r="Q215" s="39">
        <v>32</v>
      </c>
      <c r="R215" s="291"/>
      <c r="S215" s="323"/>
      <c r="T215" s="323"/>
      <c r="U215" s="293"/>
      <c r="W215" s="39">
        <v>43</v>
      </c>
      <c r="X215" s="291"/>
      <c r="Y215" s="323"/>
      <c r="Z215" s="323"/>
      <c r="AA215" s="293"/>
    </row>
    <row r="216" spans="1:108" s="203" customFormat="1" ht="13.5" thickBot="1" x14ac:dyDescent="0.25">
      <c r="A216" s="39">
        <v>11</v>
      </c>
      <c r="B216" s="291"/>
      <c r="C216" s="323"/>
      <c r="D216" s="323"/>
      <c r="E216" s="293"/>
      <c r="G216" s="39">
        <v>22</v>
      </c>
      <c r="H216" s="291"/>
      <c r="I216" s="294"/>
      <c r="J216" s="294"/>
      <c r="K216" s="294"/>
      <c r="L216" s="291"/>
      <c r="M216" s="323"/>
      <c r="N216" s="323"/>
      <c r="O216" s="293"/>
      <c r="Q216" s="39">
        <v>33</v>
      </c>
      <c r="R216" s="291"/>
      <c r="S216" s="323"/>
      <c r="T216" s="323"/>
      <c r="U216" s="293"/>
      <c r="W216" s="319"/>
      <c r="X216" s="320" t="s">
        <v>5</v>
      </c>
      <c r="Y216" s="321"/>
      <c r="Z216" s="321"/>
      <c r="AA216" s="322">
        <f>SUM(E206:E216)+SUM(O206:O216)+SUM(AA206:AA215)+SUM(U206:U216)</f>
        <v>0</v>
      </c>
    </row>
    <row r="217" spans="1:108" s="203" customFormat="1" x14ac:dyDescent="0.2">
      <c r="B217" s="208"/>
      <c r="D217" s="209"/>
      <c r="E217" s="204"/>
      <c r="H217" s="208"/>
      <c r="L217" s="208"/>
      <c r="N217" s="209"/>
      <c r="O217" s="204"/>
      <c r="R217" s="208"/>
      <c r="T217" s="209"/>
      <c r="U217" s="204"/>
      <c r="X217" s="208"/>
      <c r="AA217" s="204"/>
    </row>
    <row r="218" spans="1:108" s="203" customFormat="1" x14ac:dyDescent="0.2">
      <c r="B218" s="208"/>
      <c r="D218" s="209"/>
      <c r="E218" s="204"/>
      <c r="H218" s="208"/>
      <c r="L218" s="208"/>
      <c r="N218" s="209"/>
      <c r="O218" s="204"/>
      <c r="R218" s="208"/>
      <c r="T218" s="209"/>
      <c r="U218" s="204"/>
      <c r="X218" s="208"/>
      <c r="AA218" s="204"/>
    </row>
    <row r="219" spans="1:108" s="203" customFormat="1" x14ac:dyDescent="0.2">
      <c r="B219" s="208"/>
      <c r="D219" s="209"/>
      <c r="E219" s="204"/>
      <c r="H219" s="208"/>
      <c r="L219" s="208"/>
      <c r="N219" s="209"/>
      <c r="O219" s="204"/>
      <c r="R219" s="208"/>
      <c r="T219" s="209"/>
      <c r="U219" s="204"/>
      <c r="X219" s="208"/>
      <c r="AA219" s="204"/>
    </row>
    <row r="220" spans="1:108" s="203" customFormat="1" x14ac:dyDescent="0.2">
      <c r="B220" s="208"/>
      <c r="D220" s="209"/>
      <c r="E220" s="204"/>
      <c r="H220" s="208"/>
      <c r="L220" s="208"/>
      <c r="N220" s="209"/>
      <c r="O220" s="204"/>
      <c r="R220" s="208"/>
      <c r="T220" s="209"/>
      <c r="U220" s="204"/>
      <c r="X220" s="208"/>
      <c r="AA220" s="204"/>
    </row>
    <row r="221" spans="1:108" s="203" customFormat="1" x14ac:dyDescent="0.2">
      <c r="B221" s="208"/>
      <c r="D221" s="209"/>
      <c r="E221" s="204"/>
      <c r="H221" s="208"/>
      <c r="L221" s="208"/>
      <c r="N221" s="209"/>
      <c r="O221" s="204"/>
      <c r="R221" s="208"/>
      <c r="T221" s="209"/>
      <c r="U221" s="204"/>
      <c r="X221" s="208"/>
      <c r="AA221" s="204"/>
    </row>
    <row r="222" spans="1:108" s="203" customFormat="1" x14ac:dyDescent="0.2">
      <c r="B222" s="208"/>
      <c r="D222" s="209"/>
      <c r="E222" s="204"/>
      <c r="H222" s="208"/>
      <c r="L222" s="208"/>
      <c r="N222" s="209"/>
      <c r="O222" s="204"/>
      <c r="R222" s="208"/>
      <c r="T222" s="209"/>
      <c r="U222" s="204"/>
      <c r="X222" s="208"/>
      <c r="AA222" s="204"/>
    </row>
    <row r="223" spans="1:108" s="203" customFormat="1" ht="13.5" thickBot="1" x14ac:dyDescent="0.25">
      <c r="B223" s="208"/>
      <c r="D223" s="209"/>
      <c r="E223" s="204"/>
      <c r="H223" s="208"/>
      <c r="L223" s="208"/>
      <c r="N223" s="209"/>
      <c r="O223" s="204"/>
      <c r="R223" s="208"/>
      <c r="T223" s="209"/>
      <c r="U223" s="204"/>
      <c r="X223" s="208"/>
      <c r="AA223" s="204"/>
    </row>
    <row r="224" spans="1:108" ht="12.75" customHeight="1" x14ac:dyDescent="0.2">
      <c r="A224" s="33">
        <v>9</v>
      </c>
      <c r="B224" s="34"/>
      <c r="C224" s="471" t="s">
        <v>181</v>
      </c>
      <c r="D224" s="458" t="s">
        <v>93</v>
      </c>
      <c r="E224" s="460" t="s">
        <v>21</v>
      </c>
      <c r="F224" s="203"/>
      <c r="G224" s="33"/>
      <c r="H224" s="34"/>
      <c r="I224" s="34"/>
      <c r="J224" s="34"/>
      <c r="K224" s="34"/>
      <c r="L224" s="34"/>
      <c r="M224" s="471" t="s">
        <v>181</v>
      </c>
      <c r="N224" s="458" t="s">
        <v>93</v>
      </c>
      <c r="O224" s="460" t="s">
        <v>21</v>
      </c>
      <c r="Q224" s="33">
        <v>9</v>
      </c>
      <c r="R224" s="34"/>
      <c r="S224" s="471" t="s">
        <v>181</v>
      </c>
      <c r="T224" s="458" t="s">
        <v>93</v>
      </c>
      <c r="U224" s="460" t="s">
        <v>21</v>
      </c>
      <c r="W224" s="33"/>
      <c r="X224" s="34"/>
      <c r="Y224" s="471" t="s">
        <v>181</v>
      </c>
      <c r="Z224" s="471" t="s">
        <v>93</v>
      </c>
      <c r="AA224" s="460" t="s">
        <v>21</v>
      </c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G224" s="203"/>
      <c r="BH224" s="203"/>
      <c r="BI224" s="203"/>
      <c r="BJ224" s="203"/>
      <c r="BK224" s="203"/>
      <c r="BL224" s="203"/>
      <c r="BM224" s="203"/>
      <c r="BN224" s="203"/>
      <c r="BO224" s="203"/>
      <c r="BP224" s="203"/>
      <c r="BQ224" s="203"/>
      <c r="BR224" s="203"/>
      <c r="BS224" s="203"/>
      <c r="BT224" s="203"/>
      <c r="BU224" s="203"/>
      <c r="BV224" s="203"/>
      <c r="BW224" s="203"/>
      <c r="BX224" s="203"/>
      <c r="BY224" s="203"/>
      <c r="BZ224" s="203"/>
      <c r="CA224" s="203"/>
      <c r="CB224" s="203"/>
      <c r="CC224" s="203"/>
      <c r="CD224" s="203"/>
      <c r="CE224" s="203"/>
      <c r="CF224" s="203"/>
      <c r="CG224" s="203"/>
      <c r="CH224" s="203"/>
      <c r="CI224" s="203"/>
      <c r="CJ224" s="203"/>
      <c r="CK224" s="203"/>
      <c r="CL224" s="203"/>
      <c r="CM224" s="203"/>
      <c r="CN224" s="203"/>
      <c r="CO224" s="203"/>
      <c r="CP224" s="203"/>
      <c r="CQ224" s="203"/>
      <c r="CR224" s="203"/>
      <c r="CS224" s="203"/>
      <c r="CT224" s="203"/>
      <c r="CU224" s="203"/>
      <c r="CV224" s="203"/>
      <c r="CW224" s="203"/>
      <c r="CX224" s="203"/>
      <c r="CY224" s="203"/>
      <c r="CZ224" s="203"/>
      <c r="DA224" s="203"/>
      <c r="DB224" s="203"/>
      <c r="DC224" s="203"/>
      <c r="DD224" s="203"/>
    </row>
    <row r="225" spans="1:108" ht="38.25" x14ac:dyDescent="0.2">
      <c r="A225" s="35" t="s">
        <v>9</v>
      </c>
      <c r="B225" s="64" t="str">
        <f>+" אסמכתא " &amp; B11 &amp;"         חזרה לטבלה "</f>
        <v xml:space="preserve"> אסמכתא          חזרה לטבלה </v>
      </c>
      <c r="C225" s="472"/>
      <c r="D225" s="459"/>
      <c r="E225" s="478"/>
      <c r="F225" s="203"/>
      <c r="G225" s="35" t="s">
        <v>27</v>
      </c>
      <c r="H225" s="64" t="str">
        <f>+" אסמכתא " &amp; B11 &amp;"         חזרה לטבלה "</f>
        <v xml:space="preserve"> אסמכתא          חזרה לטבלה </v>
      </c>
      <c r="I225" s="36"/>
      <c r="J225" s="36"/>
      <c r="K225" s="36"/>
      <c r="L225" s="64" t="str">
        <f>+" אסמכתא " &amp; B11 &amp;"         חזרה לטבלה "</f>
        <v xml:space="preserve"> אסמכתא          חזרה לטבלה </v>
      </c>
      <c r="M225" s="472"/>
      <c r="N225" s="459"/>
      <c r="O225" s="478"/>
      <c r="Q225" s="35" t="s">
        <v>9</v>
      </c>
      <c r="R225" s="64" t="str">
        <f>+" אסמכתא " &amp; B11 &amp;"         חזרה לטבלה "</f>
        <v xml:space="preserve"> אסמכתא          חזרה לטבלה </v>
      </c>
      <c r="S225" s="472"/>
      <c r="T225" s="459"/>
      <c r="U225" s="478"/>
      <c r="W225" s="35" t="s">
        <v>27</v>
      </c>
      <c r="X225" s="64" t="str">
        <f>+" אסמכתא " &amp; B11 &amp;"         חזרה לטבלה "</f>
        <v xml:space="preserve"> אסמכתא          חזרה לטבלה </v>
      </c>
      <c r="Y225" s="472"/>
      <c r="Z225" s="472"/>
      <c r="AA225" s="478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G225" s="203"/>
      <c r="BH225" s="203"/>
      <c r="BI225" s="203"/>
      <c r="BJ225" s="203"/>
      <c r="BK225" s="203"/>
      <c r="BL225" s="203"/>
      <c r="BM225" s="203"/>
      <c r="BN225" s="203"/>
      <c r="BO225" s="203"/>
      <c r="BP225" s="203"/>
      <c r="BQ225" s="203"/>
      <c r="BR225" s="203"/>
      <c r="BS225" s="203"/>
      <c r="BT225" s="203"/>
      <c r="BU225" s="203"/>
      <c r="BV225" s="203"/>
      <c r="BW225" s="203"/>
      <c r="BX225" s="203"/>
      <c r="BY225" s="203"/>
      <c r="BZ225" s="203"/>
      <c r="CA225" s="203"/>
      <c r="CB225" s="203"/>
      <c r="CC225" s="203"/>
      <c r="CD225" s="203"/>
      <c r="CE225" s="203"/>
      <c r="CF225" s="203"/>
      <c r="CG225" s="203"/>
      <c r="CH225" s="203"/>
      <c r="CI225" s="203"/>
      <c r="CJ225" s="203"/>
      <c r="CK225" s="203"/>
      <c r="CL225" s="203"/>
      <c r="CM225" s="203"/>
      <c r="CN225" s="203"/>
      <c r="CO225" s="203"/>
      <c r="CP225" s="203"/>
      <c r="CQ225" s="203"/>
      <c r="CR225" s="203"/>
      <c r="CS225" s="203"/>
      <c r="CT225" s="203"/>
      <c r="CU225" s="203"/>
      <c r="CV225" s="203"/>
      <c r="CW225" s="203"/>
      <c r="CX225" s="203"/>
      <c r="CY225" s="203"/>
      <c r="CZ225" s="203"/>
      <c r="DA225" s="203"/>
      <c r="DB225" s="203"/>
      <c r="DC225" s="203"/>
      <c r="DD225" s="203"/>
    </row>
    <row r="226" spans="1:108" s="203" customFormat="1" x14ac:dyDescent="0.2">
      <c r="A226" s="39">
        <v>1</v>
      </c>
      <c r="B226" s="291"/>
      <c r="C226" s="323"/>
      <c r="D226" s="323"/>
      <c r="E226" s="293"/>
      <c r="G226" s="39">
        <v>12</v>
      </c>
      <c r="H226" s="291"/>
      <c r="I226" s="294"/>
      <c r="J226" s="294"/>
      <c r="K226" s="294"/>
      <c r="L226" s="291"/>
      <c r="M226" s="323"/>
      <c r="N226" s="323"/>
      <c r="O226" s="293"/>
      <c r="Q226" s="39">
        <v>23</v>
      </c>
      <c r="R226" s="291"/>
      <c r="S226" s="323"/>
      <c r="T226" s="323"/>
      <c r="U226" s="293"/>
      <c r="W226" s="39">
        <v>34</v>
      </c>
      <c r="X226" s="291"/>
      <c r="Y226" s="323"/>
      <c r="Z226" s="323"/>
      <c r="AA226" s="293"/>
    </row>
    <row r="227" spans="1:108" s="203" customFormat="1" x14ac:dyDescent="0.2">
      <c r="A227" s="39">
        <v>2</v>
      </c>
      <c r="B227" s="291"/>
      <c r="C227" s="323"/>
      <c r="D227" s="323"/>
      <c r="E227" s="293"/>
      <c r="G227" s="39">
        <v>13</v>
      </c>
      <c r="H227" s="291"/>
      <c r="I227" s="294"/>
      <c r="J227" s="294"/>
      <c r="K227" s="294"/>
      <c r="L227" s="291"/>
      <c r="M227" s="323"/>
      <c r="N227" s="323"/>
      <c r="O227" s="293"/>
      <c r="Q227" s="39">
        <v>24</v>
      </c>
      <c r="R227" s="291"/>
      <c r="S227" s="323"/>
      <c r="T227" s="323"/>
      <c r="U227" s="293"/>
      <c r="W227" s="39">
        <v>35</v>
      </c>
      <c r="X227" s="291"/>
      <c r="Y227" s="323"/>
      <c r="Z227" s="323"/>
      <c r="AA227" s="293"/>
    </row>
    <row r="228" spans="1:108" s="203" customFormat="1" x14ac:dyDescent="0.2">
      <c r="A228" s="39">
        <v>3</v>
      </c>
      <c r="B228" s="291"/>
      <c r="C228" s="323"/>
      <c r="D228" s="323"/>
      <c r="E228" s="293"/>
      <c r="G228" s="39">
        <v>14</v>
      </c>
      <c r="H228" s="291"/>
      <c r="I228" s="294"/>
      <c r="J228" s="294"/>
      <c r="K228" s="294"/>
      <c r="L228" s="291"/>
      <c r="M228" s="323"/>
      <c r="N228" s="323"/>
      <c r="O228" s="293"/>
      <c r="Q228" s="39">
        <v>25</v>
      </c>
      <c r="R228" s="291"/>
      <c r="S228" s="323"/>
      <c r="T228" s="323"/>
      <c r="U228" s="293"/>
      <c r="W228" s="39">
        <v>36</v>
      </c>
      <c r="X228" s="291"/>
      <c r="Y228" s="323"/>
      <c r="Z228" s="323"/>
      <c r="AA228" s="293"/>
    </row>
    <row r="229" spans="1:108" s="203" customFormat="1" x14ac:dyDescent="0.2">
      <c r="A229" s="39">
        <v>4</v>
      </c>
      <c r="B229" s="291"/>
      <c r="C229" s="323"/>
      <c r="D229" s="323"/>
      <c r="E229" s="293"/>
      <c r="G229" s="39">
        <v>15</v>
      </c>
      <c r="H229" s="291"/>
      <c r="I229" s="294"/>
      <c r="J229" s="294"/>
      <c r="K229" s="294"/>
      <c r="L229" s="291"/>
      <c r="M229" s="323"/>
      <c r="N229" s="323"/>
      <c r="O229" s="293"/>
      <c r="Q229" s="39">
        <v>26</v>
      </c>
      <c r="R229" s="291"/>
      <c r="S229" s="323"/>
      <c r="T229" s="323"/>
      <c r="U229" s="293"/>
      <c r="W229" s="39">
        <v>37</v>
      </c>
      <c r="X229" s="291"/>
      <c r="Y229" s="323"/>
      <c r="Z229" s="323"/>
      <c r="AA229" s="293"/>
    </row>
    <row r="230" spans="1:108" s="203" customFormat="1" x14ac:dyDescent="0.2">
      <c r="A230" s="39">
        <v>5</v>
      </c>
      <c r="B230" s="291"/>
      <c r="C230" s="323"/>
      <c r="D230" s="323"/>
      <c r="E230" s="293"/>
      <c r="G230" s="39">
        <v>16</v>
      </c>
      <c r="H230" s="291"/>
      <c r="I230" s="294"/>
      <c r="J230" s="294"/>
      <c r="K230" s="294"/>
      <c r="L230" s="291"/>
      <c r="M230" s="323"/>
      <c r="N230" s="323"/>
      <c r="O230" s="293"/>
      <c r="Q230" s="39">
        <v>27</v>
      </c>
      <c r="R230" s="291"/>
      <c r="S230" s="323"/>
      <c r="T230" s="323"/>
      <c r="U230" s="293"/>
      <c r="W230" s="39">
        <v>38</v>
      </c>
      <c r="X230" s="291"/>
      <c r="Y230" s="323"/>
      <c r="Z230" s="323"/>
      <c r="AA230" s="293"/>
    </row>
    <row r="231" spans="1:108" s="203" customFormat="1" x14ac:dyDescent="0.2">
      <c r="A231" s="39">
        <v>6</v>
      </c>
      <c r="B231" s="291"/>
      <c r="C231" s="323"/>
      <c r="D231" s="323"/>
      <c r="E231" s="293"/>
      <c r="G231" s="39">
        <v>17</v>
      </c>
      <c r="H231" s="291"/>
      <c r="I231" s="294"/>
      <c r="J231" s="294"/>
      <c r="K231" s="294"/>
      <c r="L231" s="291"/>
      <c r="M231" s="323"/>
      <c r="N231" s="323"/>
      <c r="O231" s="293"/>
      <c r="Q231" s="39">
        <v>28</v>
      </c>
      <c r="R231" s="291"/>
      <c r="S231" s="323"/>
      <c r="T231" s="323"/>
      <c r="U231" s="293"/>
      <c r="W231" s="39">
        <v>39</v>
      </c>
      <c r="X231" s="291"/>
      <c r="Y231" s="323"/>
      <c r="Z231" s="323"/>
      <c r="AA231" s="293"/>
    </row>
    <row r="232" spans="1:108" s="203" customFormat="1" x14ac:dyDescent="0.2">
      <c r="A232" s="39">
        <v>7</v>
      </c>
      <c r="B232" s="291"/>
      <c r="C232" s="323"/>
      <c r="D232" s="323"/>
      <c r="E232" s="293"/>
      <c r="G232" s="39">
        <v>18</v>
      </c>
      <c r="H232" s="291"/>
      <c r="I232" s="294"/>
      <c r="J232" s="294"/>
      <c r="K232" s="294"/>
      <c r="L232" s="291"/>
      <c r="M232" s="323"/>
      <c r="N232" s="323"/>
      <c r="O232" s="293"/>
      <c r="Q232" s="39">
        <v>29</v>
      </c>
      <c r="R232" s="291"/>
      <c r="S232" s="323"/>
      <c r="T232" s="323"/>
      <c r="U232" s="293"/>
      <c r="W232" s="39">
        <v>40</v>
      </c>
      <c r="X232" s="291"/>
      <c r="Y232" s="323"/>
      <c r="Z232" s="323"/>
      <c r="AA232" s="293"/>
    </row>
    <row r="233" spans="1:108" s="203" customFormat="1" x14ac:dyDescent="0.2">
      <c r="A233" s="39">
        <v>8</v>
      </c>
      <c r="B233" s="291"/>
      <c r="C233" s="323"/>
      <c r="D233" s="323"/>
      <c r="E233" s="293"/>
      <c r="G233" s="39">
        <v>19</v>
      </c>
      <c r="H233" s="291"/>
      <c r="I233" s="294"/>
      <c r="J233" s="294"/>
      <c r="K233" s="294"/>
      <c r="L233" s="291"/>
      <c r="M233" s="323"/>
      <c r="N233" s="323"/>
      <c r="O233" s="293"/>
      <c r="Q233" s="39">
        <v>30</v>
      </c>
      <c r="R233" s="291"/>
      <c r="S233" s="323"/>
      <c r="T233" s="323"/>
      <c r="U233" s="293"/>
      <c r="W233" s="39">
        <v>41</v>
      </c>
      <c r="X233" s="291"/>
      <c r="Y233" s="323"/>
      <c r="Z233" s="323"/>
      <c r="AA233" s="293"/>
    </row>
    <row r="234" spans="1:108" s="203" customFormat="1" x14ac:dyDescent="0.2">
      <c r="A234" s="39">
        <v>9</v>
      </c>
      <c r="B234" s="291"/>
      <c r="C234" s="323"/>
      <c r="D234" s="323"/>
      <c r="E234" s="293"/>
      <c r="G234" s="39">
        <v>20</v>
      </c>
      <c r="H234" s="291"/>
      <c r="I234" s="294"/>
      <c r="J234" s="294"/>
      <c r="K234" s="294"/>
      <c r="L234" s="291"/>
      <c r="M234" s="323"/>
      <c r="N234" s="323"/>
      <c r="O234" s="293"/>
      <c r="Q234" s="39">
        <v>31</v>
      </c>
      <c r="R234" s="291"/>
      <c r="S234" s="323"/>
      <c r="T234" s="323"/>
      <c r="U234" s="293"/>
      <c r="W234" s="39">
        <v>42</v>
      </c>
      <c r="X234" s="291"/>
      <c r="Y234" s="323"/>
      <c r="Z234" s="323"/>
      <c r="AA234" s="293"/>
    </row>
    <row r="235" spans="1:108" s="203" customFormat="1" x14ac:dyDescent="0.2">
      <c r="A235" s="39">
        <v>10</v>
      </c>
      <c r="B235" s="291"/>
      <c r="C235" s="323"/>
      <c r="D235" s="323"/>
      <c r="E235" s="293"/>
      <c r="G235" s="39">
        <v>21</v>
      </c>
      <c r="H235" s="291"/>
      <c r="I235" s="294"/>
      <c r="J235" s="294"/>
      <c r="K235" s="294"/>
      <c r="L235" s="291"/>
      <c r="M235" s="323"/>
      <c r="N235" s="323"/>
      <c r="O235" s="293"/>
      <c r="Q235" s="39">
        <v>32</v>
      </c>
      <c r="R235" s="291"/>
      <c r="S235" s="323"/>
      <c r="T235" s="323"/>
      <c r="U235" s="293"/>
      <c r="W235" s="39">
        <v>43</v>
      </c>
      <c r="X235" s="291"/>
      <c r="Y235" s="323"/>
      <c r="Z235" s="323"/>
      <c r="AA235" s="293"/>
    </row>
    <row r="236" spans="1:108" s="203" customFormat="1" ht="13.5" thickBot="1" x14ac:dyDescent="0.25">
      <c r="A236" s="39">
        <v>11</v>
      </c>
      <c r="B236" s="291"/>
      <c r="C236" s="323"/>
      <c r="D236" s="323"/>
      <c r="E236" s="293"/>
      <c r="G236" s="39">
        <v>22</v>
      </c>
      <c r="H236" s="291"/>
      <c r="I236" s="294"/>
      <c r="J236" s="294"/>
      <c r="K236" s="294"/>
      <c r="L236" s="291"/>
      <c r="M236" s="323"/>
      <c r="N236" s="323"/>
      <c r="O236" s="293"/>
      <c r="Q236" s="39">
        <v>33</v>
      </c>
      <c r="R236" s="291"/>
      <c r="S236" s="323"/>
      <c r="T236" s="323"/>
      <c r="U236" s="293"/>
      <c r="W236" s="319"/>
      <c r="X236" s="320" t="s">
        <v>5</v>
      </c>
      <c r="Y236" s="321"/>
      <c r="Z236" s="321"/>
      <c r="AA236" s="322">
        <f>SUM(E226:E236)+SUM(O226:O236)+SUM(AA226:AA235)+SUM(U226:U236)</f>
        <v>0</v>
      </c>
    </row>
    <row r="237" spans="1:108" s="203" customFormat="1" x14ac:dyDescent="0.2">
      <c r="B237" s="208"/>
      <c r="D237" s="209"/>
      <c r="E237" s="204"/>
      <c r="H237" s="208"/>
      <c r="L237" s="208"/>
      <c r="N237" s="209"/>
      <c r="O237" s="204"/>
      <c r="R237" s="208"/>
      <c r="T237" s="209"/>
      <c r="U237" s="204"/>
      <c r="X237" s="208"/>
      <c r="AA237" s="204"/>
    </row>
    <row r="238" spans="1:108" s="203" customFormat="1" x14ac:dyDescent="0.2">
      <c r="B238" s="208"/>
      <c r="D238" s="209"/>
      <c r="E238" s="204"/>
      <c r="H238" s="208"/>
      <c r="L238" s="208"/>
      <c r="N238" s="209"/>
      <c r="O238" s="204"/>
      <c r="R238" s="208"/>
      <c r="T238" s="209"/>
      <c r="U238" s="204"/>
      <c r="X238" s="208"/>
      <c r="AA238" s="204"/>
    </row>
    <row r="239" spans="1:108" s="203" customFormat="1" x14ac:dyDescent="0.2">
      <c r="B239" s="208"/>
      <c r="D239" s="209"/>
      <c r="E239" s="204"/>
      <c r="H239" s="208"/>
      <c r="L239" s="208"/>
      <c r="N239" s="209"/>
      <c r="O239" s="204"/>
      <c r="R239" s="208"/>
      <c r="T239" s="209"/>
      <c r="U239" s="204"/>
      <c r="X239" s="208"/>
      <c r="AA239" s="204"/>
    </row>
    <row r="240" spans="1:108" s="203" customFormat="1" x14ac:dyDescent="0.2">
      <c r="B240" s="208"/>
      <c r="D240" s="209"/>
      <c r="E240" s="204"/>
      <c r="H240" s="208"/>
      <c r="L240" s="208"/>
      <c r="N240" s="209"/>
      <c r="O240" s="204"/>
      <c r="R240" s="208"/>
      <c r="T240" s="209"/>
      <c r="U240" s="204"/>
      <c r="X240" s="208"/>
      <c r="AA240" s="204"/>
    </row>
    <row r="241" spans="1:108" s="203" customFormat="1" x14ac:dyDescent="0.2">
      <c r="B241" s="208"/>
      <c r="D241" s="209"/>
      <c r="E241" s="204"/>
      <c r="H241" s="208"/>
      <c r="L241" s="208"/>
      <c r="N241" s="209"/>
      <c r="O241" s="204"/>
      <c r="R241" s="208"/>
      <c r="T241" s="209"/>
      <c r="U241" s="204"/>
      <c r="X241" s="208"/>
      <c r="AA241" s="204"/>
    </row>
    <row r="242" spans="1:108" s="203" customFormat="1" x14ac:dyDescent="0.2">
      <c r="B242" s="208"/>
      <c r="D242" s="209"/>
      <c r="E242" s="204"/>
      <c r="H242" s="208"/>
      <c r="L242" s="208"/>
      <c r="N242" s="209"/>
      <c r="O242" s="204"/>
      <c r="R242" s="208"/>
      <c r="T242" s="209"/>
      <c r="U242" s="204"/>
      <c r="X242" s="208"/>
      <c r="AA242" s="204"/>
    </row>
    <row r="243" spans="1:108" s="203" customFormat="1" ht="13.5" thickBot="1" x14ac:dyDescent="0.25">
      <c r="B243" s="208"/>
      <c r="D243" s="209"/>
      <c r="E243" s="204"/>
      <c r="H243" s="208"/>
      <c r="L243" s="208"/>
      <c r="N243" s="209"/>
      <c r="O243" s="204"/>
      <c r="R243" s="208"/>
      <c r="T243" s="209"/>
      <c r="U243" s="204"/>
      <c r="X243" s="208"/>
      <c r="AA243" s="204"/>
    </row>
    <row r="244" spans="1:108" ht="12.75" customHeight="1" x14ac:dyDescent="0.2">
      <c r="A244" s="33">
        <v>10</v>
      </c>
      <c r="B244" s="34"/>
      <c r="C244" s="471" t="s">
        <v>181</v>
      </c>
      <c r="D244" s="458" t="s">
        <v>93</v>
      </c>
      <c r="E244" s="460" t="s">
        <v>21</v>
      </c>
      <c r="F244" s="203"/>
      <c r="G244" s="33"/>
      <c r="H244" s="34"/>
      <c r="I244" s="34"/>
      <c r="J244" s="34"/>
      <c r="K244" s="34"/>
      <c r="L244" s="34"/>
      <c r="M244" s="471" t="s">
        <v>181</v>
      </c>
      <c r="N244" s="458" t="s">
        <v>93</v>
      </c>
      <c r="O244" s="460" t="s">
        <v>21</v>
      </c>
      <c r="Q244" s="33">
        <v>10</v>
      </c>
      <c r="R244" s="34"/>
      <c r="S244" s="471" t="s">
        <v>181</v>
      </c>
      <c r="T244" s="458" t="s">
        <v>93</v>
      </c>
      <c r="U244" s="460" t="s">
        <v>21</v>
      </c>
      <c r="W244" s="33"/>
      <c r="X244" s="34"/>
      <c r="Y244" s="471" t="s">
        <v>181</v>
      </c>
      <c r="Z244" s="471" t="s">
        <v>93</v>
      </c>
      <c r="AA244" s="460" t="s">
        <v>21</v>
      </c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  <c r="BI244" s="203"/>
      <c r="BJ244" s="203"/>
      <c r="BK244" s="203"/>
      <c r="BL244" s="203"/>
      <c r="BM244" s="203"/>
      <c r="BN244" s="203"/>
      <c r="BO244" s="203"/>
      <c r="BP244" s="203"/>
      <c r="BQ244" s="203"/>
      <c r="BR244" s="203"/>
      <c r="BS244" s="203"/>
      <c r="BT244" s="203"/>
      <c r="BU244" s="203"/>
      <c r="BV244" s="203"/>
      <c r="BW244" s="203"/>
      <c r="BX244" s="203"/>
      <c r="BY244" s="203"/>
      <c r="BZ244" s="203"/>
      <c r="CA244" s="203"/>
      <c r="CB244" s="203"/>
      <c r="CC244" s="203"/>
      <c r="CD244" s="203"/>
      <c r="CE244" s="203"/>
      <c r="CF244" s="203"/>
      <c r="CG244" s="203"/>
      <c r="CH244" s="203"/>
      <c r="CI244" s="203"/>
      <c r="CJ244" s="203"/>
      <c r="CK244" s="203"/>
      <c r="CL244" s="203"/>
      <c r="CM244" s="203"/>
      <c r="CN244" s="203"/>
      <c r="CO244" s="203"/>
      <c r="CP244" s="203"/>
      <c r="CQ244" s="203"/>
      <c r="CR244" s="203"/>
      <c r="CS244" s="203"/>
      <c r="CT244" s="203"/>
      <c r="CU244" s="203"/>
      <c r="CV244" s="203"/>
      <c r="CW244" s="203"/>
      <c r="CX244" s="203"/>
      <c r="CY244" s="203"/>
      <c r="CZ244" s="203"/>
      <c r="DA244" s="203"/>
      <c r="DB244" s="203"/>
      <c r="DC244" s="203"/>
      <c r="DD244" s="203"/>
    </row>
    <row r="245" spans="1:108" ht="38.25" x14ac:dyDescent="0.2">
      <c r="A245" s="35" t="s">
        <v>9</v>
      </c>
      <c r="B245" s="64" t="str">
        <f>+" אסמכתא " &amp; B12 &amp;"         חזרה לטבלה "</f>
        <v xml:space="preserve"> אסמכתא          חזרה לטבלה </v>
      </c>
      <c r="C245" s="472"/>
      <c r="D245" s="459"/>
      <c r="E245" s="478"/>
      <c r="F245" s="203"/>
      <c r="G245" s="35" t="s">
        <v>27</v>
      </c>
      <c r="H245" s="64" t="str">
        <f>+" אסמכתא " &amp; B12 &amp;"         חזרה לטבלה "</f>
        <v xml:space="preserve"> אסמכתא          חזרה לטבלה </v>
      </c>
      <c r="I245" s="36"/>
      <c r="J245" s="36"/>
      <c r="K245" s="36"/>
      <c r="L245" s="64" t="str">
        <f>+" אסמכתא " &amp; B12 &amp;"         חזרה לטבלה "</f>
        <v xml:space="preserve"> אסמכתא          חזרה לטבלה </v>
      </c>
      <c r="M245" s="472"/>
      <c r="N245" s="459"/>
      <c r="O245" s="478"/>
      <c r="Q245" s="35" t="s">
        <v>9</v>
      </c>
      <c r="R245" s="64" t="str">
        <f>+" אסמכתא " &amp; B12 &amp;"         חזרה לטבלה "</f>
        <v xml:space="preserve"> אסמכתא          חזרה לטבלה </v>
      </c>
      <c r="S245" s="472"/>
      <c r="T245" s="459"/>
      <c r="U245" s="478"/>
      <c r="W245" s="35" t="s">
        <v>27</v>
      </c>
      <c r="X245" s="64" t="str">
        <f>+" אסמכתא " &amp; B12 &amp;"         חזרה לטבלה "</f>
        <v xml:space="preserve"> אסמכתא          חזרה לטבלה </v>
      </c>
      <c r="Y245" s="472"/>
      <c r="Z245" s="472"/>
      <c r="AA245" s="478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G245" s="203"/>
      <c r="BH245" s="203"/>
      <c r="BI245" s="203"/>
      <c r="BJ245" s="203"/>
      <c r="BK245" s="203"/>
      <c r="BL245" s="203"/>
      <c r="BM245" s="203"/>
      <c r="BN245" s="203"/>
      <c r="BO245" s="203"/>
      <c r="BP245" s="203"/>
      <c r="BQ245" s="203"/>
      <c r="BR245" s="203"/>
      <c r="BS245" s="203"/>
      <c r="BT245" s="203"/>
      <c r="BU245" s="203"/>
      <c r="BV245" s="203"/>
      <c r="BW245" s="203"/>
      <c r="BX245" s="203"/>
      <c r="BY245" s="203"/>
      <c r="BZ245" s="203"/>
      <c r="CA245" s="203"/>
      <c r="CB245" s="203"/>
      <c r="CC245" s="203"/>
      <c r="CD245" s="203"/>
      <c r="CE245" s="203"/>
      <c r="CF245" s="203"/>
      <c r="CG245" s="203"/>
      <c r="CH245" s="203"/>
      <c r="CI245" s="203"/>
      <c r="CJ245" s="203"/>
      <c r="CK245" s="203"/>
      <c r="CL245" s="203"/>
      <c r="CM245" s="203"/>
      <c r="CN245" s="203"/>
      <c r="CO245" s="203"/>
      <c r="CP245" s="203"/>
      <c r="CQ245" s="203"/>
      <c r="CR245" s="203"/>
      <c r="CS245" s="203"/>
      <c r="CT245" s="203"/>
      <c r="CU245" s="203"/>
      <c r="CV245" s="203"/>
      <c r="CW245" s="203"/>
      <c r="CX245" s="203"/>
      <c r="CY245" s="203"/>
      <c r="CZ245" s="203"/>
      <c r="DA245" s="203"/>
      <c r="DB245" s="203"/>
      <c r="DC245" s="203"/>
      <c r="DD245" s="203"/>
    </row>
    <row r="246" spans="1:108" s="203" customFormat="1" x14ac:dyDescent="0.2">
      <c r="A246" s="39">
        <v>1</v>
      </c>
      <c r="B246" s="291"/>
      <c r="C246" s="323"/>
      <c r="D246" s="323"/>
      <c r="E246" s="293"/>
      <c r="G246" s="39">
        <v>12</v>
      </c>
      <c r="H246" s="291"/>
      <c r="I246" s="294"/>
      <c r="J246" s="294"/>
      <c r="K246" s="294"/>
      <c r="L246" s="291"/>
      <c r="M246" s="323"/>
      <c r="N246" s="323"/>
      <c r="O246" s="293"/>
      <c r="Q246" s="39">
        <v>23</v>
      </c>
      <c r="R246" s="291"/>
      <c r="S246" s="323"/>
      <c r="T246" s="323"/>
      <c r="U246" s="293"/>
      <c r="W246" s="39">
        <v>34</v>
      </c>
      <c r="X246" s="291"/>
      <c r="Y246" s="323"/>
      <c r="Z246" s="323"/>
      <c r="AA246" s="293"/>
    </row>
    <row r="247" spans="1:108" s="203" customFormat="1" x14ac:dyDescent="0.2">
      <c r="A247" s="39">
        <v>2</v>
      </c>
      <c r="B247" s="291"/>
      <c r="C247" s="323"/>
      <c r="D247" s="323"/>
      <c r="E247" s="293"/>
      <c r="G247" s="39">
        <v>13</v>
      </c>
      <c r="H247" s="291"/>
      <c r="I247" s="294"/>
      <c r="J247" s="294"/>
      <c r="K247" s="294"/>
      <c r="L247" s="291"/>
      <c r="M247" s="323"/>
      <c r="N247" s="323"/>
      <c r="O247" s="293"/>
      <c r="Q247" s="39">
        <v>24</v>
      </c>
      <c r="R247" s="291"/>
      <c r="S247" s="323"/>
      <c r="T247" s="323"/>
      <c r="U247" s="293"/>
      <c r="W247" s="39">
        <v>35</v>
      </c>
      <c r="X247" s="291"/>
      <c r="Y247" s="323"/>
      <c r="Z247" s="323"/>
      <c r="AA247" s="293"/>
    </row>
    <row r="248" spans="1:108" s="203" customFormat="1" x14ac:dyDescent="0.2">
      <c r="A248" s="39">
        <v>3</v>
      </c>
      <c r="B248" s="291"/>
      <c r="C248" s="323"/>
      <c r="D248" s="323"/>
      <c r="E248" s="293"/>
      <c r="G248" s="39">
        <v>14</v>
      </c>
      <c r="H248" s="291"/>
      <c r="I248" s="294"/>
      <c r="J248" s="294"/>
      <c r="K248" s="294"/>
      <c r="L248" s="291"/>
      <c r="M248" s="323"/>
      <c r="N248" s="323"/>
      <c r="O248" s="293"/>
      <c r="Q248" s="39">
        <v>25</v>
      </c>
      <c r="R248" s="291"/>
      <c r="S248" s="323"/>
      <c r="T248" s="323"/>
      <c r="U248" s="293"/>
      <c r="W248" s="39">
        <v>36</v>
      </c>
      <c r="X248" s="291"/>
      <c r="Y248" s="323"/>
      <c r="Z248" s="323"/>
      <c r="AA248" s="293"/>
    </row>
    <row r="249" spans="1:108" s="203" customFormat="1" x14ac:dyDescent="0.2">
      <c r="A249" s="39">
        <v>4</v>
      </c>
      <c r="B249" s="291"/>
      <c r="C249" s="323"/>
      <c r="D249" s="323"/>
      <c r="E249" s="293"/>
      <c r="G249" s="39">
        <v>15</v>
      </c>
      <c r="H249" s="291"/>
      <c r="I249" s="294"/>
      <c r="J249" s="294"/>
      <c r="K249" s="294"/>
      <c r="L249" s="291"/>
      <c r="M249" s="323"/>
      <c r="N249" s="323"/>
      <c r="O249" s="293"/>
      <c r="Q249" s="39">
        <v>26</v>
      </c>
      <c r="R249" s="291"/>
      <c r="S249" s="323"/>
      <c r="T249" s="323"/>
      <c r="U249" s="293"/>
      <c r="W249" s="39">
        <v>37</v>
      </c>
      <c r="X249" s="291"/>
      <c r="Y249" s="323"/>
      <c r="Z249" s="323"/>
      <c r="AA249" s="293"/>
    </row>
    <row r="250" spans="1:108" s="203" customFormat="1" x14ac:dyDescent="0.2">
      <c r="A250" s="39">
        <v>5</v>
      </c>
      <c r="B250" s="291"/>
      <c r="C250" s="323"/>
      <c r="D250" s="323"/>
      <c r="E250" s="293"/>
      <c r="G250" s="39">
        <v>16</v>
      </c>
      <c r="H250" s="291"/>
      <c r="I250" s="294"/>
      <c r="J250" s="294"/>
      <c r="K250" s="294"/>
      <c r="L250" s="291"/>
      <c r="M250" s="323"/>
      <c r="N250" s="323"/>
      <c r="O250" s="293"/>
      <c r="Q250" s="39">
        <v>27</v>
      </c>
      <c r="R250" s="291"/>
      <c r="S250" s="323"/>
      <c r="T250" s="323"/>
      <c r="U250" s="293"/>
      <c r="W250" s="39">
        <v>38</v>
      </c>
      <c r="X250" s="291"/>
      <c r="Y250" s="323"/>
      <c r="Z250" s="323"/>
      <c r="AA250" s="293"/>
    </row>
    <row r="251" spans="1:108" s="203" customFormat="1" x14ac:dyDescent="0.2">
      <c r="A251" s="39">
        <v>6</v>
      </c>
      <c r="B251" s="291"/>
      <c r="C251" s="323"/>
      <c r="D251" s="323"/>
      <c r="E251" s="293"/>
      <c r="G251" s="39">
        <v>17</v>
      </c>
      <c r="H251" s="291"/>
      <c r="I251" s="294"/>
      <c r="J251" s="294"/>
      <c r="K251" s="294"/>
      <c r="L251" s="291"/>
      <c r="M251" s="323"/>
      <c r="N251" s="323"/>
      <c r="O251" s="293"/>
      <c r="Q251" s="39">
        <v>28</v>
      </c>
      <c r="R251" s="291"/>
      <c r="S251" s="323"/>
      <c r="T251" s="323"/>
      <c r="U251" s="293"/>
      <c r="W251" s="39">
        <v>39</v>
      </c>
      <c r="X251" s="291"/>
      <c r="Y251" s="323"/>
      <c r="Z251" s="323"/>
      <c r="AA251" s="293"/>
    </row>
    <row r="252" spans="1:108" s="203" customFormat="1" x14ac:dyDescent="0.2">
      <c r="A252" s="39">
        <v>7</v>
      </c>
      <c r="B252" s="291"/>
      <c r="C252" s="323"/>
      <c r="D252" s="323"/>
      <c r="E252" s="293"/>
      <c r="G252" s="39">
        <v>18</v>
      </c>
      <c r="H252" s="291"/>
      <c r="I252" s="294"/>
      <c r="J252" s="294"/>
      <c r="K252" s="294"/>
      <c r="L252" s="291"/>
      <c r="M252" s="323"/>
      <c r="N252" s="323"/>
      <c r="O252" s="293"/>
      <c r="Q252" s="39">
        <v>29</v>
      </c>
      <c r="R252" s="291"/>
      <c r="S252" s="323"/>
      <c r="T252" s="323"/>
      <c r="U252" s="293"/>
      <c r="W252" s="39">
        <v>40</v>
      </c>
      <c r="X252" s="291"/>
      <c r="Y252" s="323"/>
      <c r="Z252" s="323"/>
      <c r="AA252" s="293"/>
    </row>
    <row r="253" spans="1:108" s="203" customFormat="1" x14ac:dyDescent="0.2">
      <c r="A253" s="39">
        <v>8</v>
      </c>
      <c r="B253" s="291"/>
      <c r="C253" s="323"/>
      <c r="D253" s="323"/>
      <c r="E253" s="293"/>
      <c r="G253" s="39">
        <v>19</v>
      </c>
      <c r="H253" s="291"/>
      <c r="I253" s="294"/>
      <c r="J253" s="294"/>
      <c r="K253" s="294"/>
      <c r="L253" s="291"/>
      <c r="M253" s="323"/>
      <c r="N253" s="323"/>
      <c r="O253" s="293"/>
      <c r="Q253" s="39">
        <v>30</v>
      </c>
      <c r="R253" s="291"/>
      <c r="S253" s="323"/>
      <c r="T253" s="323"/>
      <c r="U253" s="293"/>
      <c r="W253" s="39">
        <v>41</v>
      </c>
      <c r="X253" s="291"/>
      <c r="Y253" s="323"/>
      <c r="Z253" s="323"/>
      <c r="AA253" s="293"/>
    </row>
    <row r="254" spans="1:108" s="203" customFormat="1" x14ac:dyDescent="0.2">
      <c r="A254" s="39">
        <v>9</v>
      </c>
      <c r="B254" s="291"/>
      <c r="C254" s="323"/>
      <c r="D254" s="323"/>
      <c r="E254" s="293"/>
      <c r="G254" s="39">
        <v>20</v>
      </c>
      <c r="H254" s="291"/>
      <c r="I254" s="294"/>
      <c r="J254" s="294"/>
      <c r="K254" s="294"/>
      <c r="L254" s="291"/>
      <c r="M254" s="323"/>
      <c r="N254" s="323"/>
      <c r="O254" s="293"/>
      <c r="Q254" s="39">
        <v>31</v>
      </c>
      <c r="R254" s="291"/>
      <c r="S254" s="323"/>
      <c r="T254" s="323"/>
      <c r="U254" s="293"/>
      <c r="W254" s="39">
        <v>42</v>
      </c>
      <c r="X254" s="291"/>
      <c r="Y254" s="323"/>
      <c r="Z254" s="323"/>
      <c r="AA254" s="293"/>
    </row>
    <row r="255" spans="1:108" s="203" customFormat="1" x14ac:dyDescent="0.2">
      <c r="A255" s="39">
        <v>10</v>
      </c>
      <c r="B255" s="291"/>
      <c r="C255" s="323"/>
      <c r="D255" s="323"/>
      <c r="E255" s="293"/>
      <c r="G255" s="39">
        <v>21</v>
      </c>
      <c r="H255" s="291"/>
      <c r="I255" s="294"/>
      <c r="J255" s="294"/>
      <c r="K255" s="294"/>
      <c r="L255" s="291"/>
      <c r="M255" s="323"/>
      <c r="N255" s="323"/>
      <c r="O255" s="293"/>
      <c r="Q255" s="39">
        <v>32</v>
      </c>
      <c r="R255" s="291"/>
      <c r="S255" s="323"/>
      <c r="T255" s="323"/>
      <c r="U255" s="293"/>
      <c r="W255" s="39">
        <v>43</v>
      </c>
      <c r="X255" s="291"/>
      <c r="Y255" s="323"/>
      <c r="Z255" s="323"/>
      <c r="AA255" s="293"/>
    </row>
    <row r="256" spans="1:108" s="203" customFormat="1" ht="13.5" thickBot="1" x14ac:dyDescent="0.25">
      <c r="A256" s="39">
        <v>11</v>
      </c>
      <c r="B256" s="291"/>
      <c r="C256" s="323"/>
      <c r="D256" s="323"/>
      <c r="E256" s="293"/>
      <c r="G256" s="39">
        <v>22</v>
      </c>
      <c r="H256" s="291"/>
      <c r="I256" s="294"/>
      <c r="J256" s="294"/>
      <c r="K256" s="294"/>
      <c r="L256" s="291"/>
      <c r="M256" s="323"/>
      <c r="N256" s="323"/>
      <c r="O256" s="293"/>
      <c r="Q256" s="39">
        <v>33</v>
      </c>
      <c r="R256" s="291"/>
      <c r="S256" s="323"/>
      <c r="T256" s="323"/>
      <c r="U256" s="293"/>
      <c r="W256" s="319"/>
      <c r="X256" s="320" t="s">
        <v>5</v>
      </c>
      <c r="Y256" s="321"/>
      <c r="Z256" s="321"/>
      <c r="AA256" s="322">
        <f>SUM(E246:E256)+SUM(O246:O256)+SUM(AA246:AA255)+SUM(U246:U256)</f>
        <v>0</v>
      </c>
    </row>
    <row r="257" spans="1:108" s="203" customFormat="1" x14ac:dyDescent="0.2">
      <c r="B257" s="208"/>
      <c r="D257" s="209"/>
      <c r="E257" s="204"/>
      <c r="H257" s="208"/>
      <c r="L257" s="208"/>
      <c r="N257" s="209"/>
      <c r="O257" s="204"/>
      <c r="R257" s="208"/>
      <c r="T257" s="209"/>
      <c r="U257" s="204"/>
      <c r="X257" s="208"/>
      <c r="AA257" s="204"/>
    </row>
    <row r="258" spans="1:108" s="203" customFormat="1" x14ac:dyDescent="0.2">
      <c r="B258" s="208"/>
      <c r="D258" s="209"/>
      <c r="E258" s="204"/>
      <c r="H258" s="208"/>
      <c r="L258" s="208"/>
      <c r="N258" s="209"/>
      <c r="O258" s="204"/>
      <c r="R258" s="208"/>
      <c r="T258" s="209"/>
      <c r="U258" s="204"/>
      <c r="X258" s="208"/>
      <c r="AA258" s="204"/>
    </row>
    <row r="259" spans="1:108" s="203" customFormat="1" x14ac:dyDescent="0.2">
      <c r="B259" s="208"/>
      <c r="D259" s="209"/>
      <c r="E259" s="204"/>
      <c r="H259" s="208"/>
      <c r="L259" s="208"/>
      <c r="N259" s="209"/>
      <c r="O259" s="204"/>
      <c r="R259" s="208"/>
      <c r="T259" s="209"/>
      <c r="U259" s="204"/>
      <c r="X259" s="208"/>
      <c r="AA259" s="204"/>
    </row>
    <row r="260" spans="1:108" s="203" customFormat="1" x14ac:dyDescent="0.2">
      <c r="B260" s="208"/>
      <c r="D260" s="209"/>
      <c r="E260" s="204"/>
      <c r="H260" s="208"/>
      <c r="L260" s="208"/>
      <c r="N260" s="209"/>
      <c r="O260" s="204"/>
      <c r="R260" s="208"/>
      <c r="T260" s="209"/>
      <c r="U260" s="204"/>
      <c r="X260" s="208"/>
      <c r="AA260" s="204"/>
    </row>
    <row r="261" spans="1:108" s="203" customFormat="1" x14ac:dyDescent="0.2">
      <c r="B261" s="208"/>
      <c r="D261" s="209"/>
      <c r="E261" s="204"/>
      <c r="H261" s="208"/>
      <c r="L261" s="208"/>
      <c r="N261" s="209"/>
      <c r="O261" s="204"/>
      <c r="R261" s="208"/>
      <c r="T261" s="209"/>
      <c r="U261" s="204"/>
      <c r="X261" s="208"/>
      <c r="AA261" s="204"/>
    </row>
    <row r="262" spans="1:108" s="203" customFormat="1" x14ac:dyDescent="0.2">
      <c r="B262" s="208"/>
      <c r="D262" s="209"/>
      <c r="E262" s="204"/>
      <c r="H262" s="208"/>
      <c r="L262" s="208"/>
      <c r="N262" s="209"/>
      <c r="O262" s="204"/>
      <c r="R262" s="208"/>
      <c r="T262" s="209"/>
      <c r="U262" s="204"/>
      <c r="X262" s="208"/>
      <c r="AA262" s="204"/>
    </row>
    <row r="263" spans="1:108" s="203" customFormat="1" ht="13.5" thickBot="1" x14ac:dyDescent="0.25">
      <c r="B263" s="208"/>
      <c r="D263" s="209"/>
      <c r="E263" s="204"/>
      <c r="H263" s="208"/>
      <c r="L263" s="208"/>
      <c r="N263" s="209"/>
      <c r="O263" s="204"/>
      <c r="R263" s="208"/>
      <c r="T263" s="209"/>
      <c r="U263" s="204"/>
      <c r="X263" s="208"/>
      <c r="AA263" s="204"/>
    </row>
    <row r="264" spans="1:108" ht="12.75" customHeight="1" x14ac:dyDescent="0.2">
      <c r="A264" s="33">
        <v>11</v>
      </c>
      <c r="B264" s="34"/>
      <c r="C264" s="471" t="s">
        <v>181</v>
      </c>
      <c r="D264" s="458" t="s">
        <v>93</v>
      </c>
      <c r="E264" s="460" t="s">
        <v>21</v>
      </c>
      <c r="F264" s="203"/>
      <c r="G264" s="33"/>
      <c r="H264" s="34"/>
      <c r="I264" s="34"/>
      <c r="J264" s="34"/>
      <c r="K264" s="34"/>
      <c r="L264" s="34"/>
      <c r="M264" s="471" t="s">
        <v>181</v>
      </c>
      <c r="N264" s="458" t="s">
        <v>93</v>
      </c>
      <c r="O264" s="460" t="s">
        <v>21</v>
      </c>
      <c r="Q264" s="33">
        <v>11</v>
      </c>
      <c r="R264" s="34"/>
      <c r="S264" s="471" t="s">
        <v>181</v>
      </c>
      <c r="T264" s="458" t="s">
        <v>93</v>
      </c>
      <c r="U264" s="460" t="s">
        <v>21</v>
      </c>
      <c r="W264" s="33"/>
      <c r="X264" s="34"/>
      <c r="Y264" s="471" t="s">
        <v>181</v>
      </c>
      <c r="Z264" s="471" t="s">
        <v>93</v>
      </c>
      <c r="AA264" s="460" t="s">
        <v>21</v>
      </c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203"/>
      <c r="AV264" s="203"/>
      <c r="AW264" s="203"/>
      <c r="AX264" s="203"/>
      <c r="AY264" s="203"/>
      <c r="AZ264" s="203"/>
      <c r="BA264" s="203"/>
      <c r="BB264" s="203"/>
      <c r="BC264" s="203"/>
      <c r="BD264" s="203"/>
      <c r="BE264" s="203"/>
      <c r="BF264" s="203"/>
      <c r="BG264" s="203"/>
      <c r="BH264" s="203"/>
      <c r="BI264" s="203"/>
      <c r="BJ264" s="203"/>
      <c r="BK264" s="203"/>
      <c r="BL264" s="203"/>
      <c r="BM264" s="203"/>
      <c r="BN264" s="203"/>
      <c r="BO264" s="203"/>
      <c r="BP264" s="203"/>
      <c r="BQ264" s="203"/>
      <c r="BR264" s="203"/>
      <c r="BS264" s="203"/>
      <c r="BT264" s="203"/>
      <c r="BU264" s="203"/>
      <c r="BV264" s="203"/>
      <c r="BW264" s="203"/>
      <c r="BX264" s="203"/>
      <c r="BY264" s="203"/>
      <c r="BZ264" s="203"/>
      <c r="CA264" s="203"/>
      <c r="CB264" s="203"/>
      <c r="CC264" s="203"/>
      <c r="CD264" s="203"/>
      <c r="CE264" s="203"/>
      <c r="CF264" s="203"/>
      <c r="CG264" s="203"/>
      <c r="CH264" s="203"/>
      <c r="CI264" s="203"/>
      <c r="CJ264" s="203"/>
      <c r="CK264" s="203"/>
      <c r="CL264" s="203"/>
      <c r="CM264" s="203"/>
      <c r="CN264" s="203"/>
      <c r="CO264" s="203"/>
      <c r="CP264" s="203"/>
      <c r="CQ264" s="203"/>
      <c r="CR264" s="203"/>
      <c r="CS264" s="203"/>
      <c r="CT264" s="203"/>
      <c r="CU264" s="203"/>
      <c r="CV264" s="203"/>
      <c r="CW264" s="203"/>
      <c r="CX264" s="203"/>
      <c r="CY264" s="203"/>
      <c r="CZ264" s="203"/>
      <c r="DA264" s="203"/>
      <c r="DB264" s="203"/>
      <c r="DC264" s="203"/>
      <c r="DD264" s="203"/>
    </row>
    <row r="265" spans="1:108" ht="38.25" x14ac:dyDescent="0.2">
      <c r="A265" s="35" t="s">
        <v>9</v>
      </c>
      <c r="B265" s="64" t="str">
        <f>+" אסמכתא " &amp; B13 &amp;"         חזרה לטבלה "</f>
        <v xml:space="preserve"> אסמכתא          חזרה לטבלה </v>
      </c>
      <c r="C265" s="472"/>
      <c r="D265" s="459"/>
      <c r="E265" s="478"/>
      <c r="F265" s="203"/>
      <c r="G265" s="35" t="s">
        <v>27</v>
      </c>
      <c r="H265" s="64" t="str">
        <f>+" אסמכתא " &amp; B13 &amp;"         חזרה לטבלה "</f>
        <v xml:space="preserve"> אסמכתא          חזרה לטבלה </v>
      </c>
      <c r="I265" s="36"/>
      <c r="J265" s="36"/>
      <c r="K265" s="36"/>
      <c r="L265" s="64" t="str">
        <f>+" אסמכתא " &amp; B13 &amp;"         חזרה לטבלה "</f>
        <v xml:space="preserve"> אסמכתא          חזרה לטבלה </v>
      </c>
      <c r="M265" s="472"/>
      <c r="N265" s="459"/>
      <c r="O265" s="478"/>
      <c r="Q265" s="35" t="s">
        <v>9</v>
      </c>
      <c r="R265" s="64" t="str">
        <f>+" אסמכתא " &amp; B13 &amp;"         חזרה לטבלה "</f>
        <v xml:space="preserve"> אסמכתא          חזרה לטבלה </v>
      </c>
      <c r="S265" s="472"/>
      <c r="T265" s="459"/>
      <c r="U265" s="478"/>
      <c r="W265" s="35" t="s">
        <v>27</v>
      </c>
      <c r="X265" s="64" t="str">
        <f>+" אסמכתא " &amp; B13 &amp;"         חזרה לטבלה "</f>
        <v xml:space="preserve"> אסמכתא          חזרה לטבלה </v>
      </c>
      <c r="Y265" s="472"/>
      <c r="Z265" s="472"/>
      <c r="AA265" s="478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3"/>
      <c r="AT265" s="203"/>
      <c r="AU265" s="203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G265" s="203"/>
      <c r="BH265" s="203"/>
      <c r="BI265" s="203"/>
      <c r="BJ265" s="203"/>
      <c r="BK265" s="203"/>
      <c r="BL265" s="203"/>
      <c r="BM265" s="203"/>
      <c r="BN265" s="203"/>
      <c r="BO265" s="203"/>
      <c r="BP265" s="203"/>
      <c r="BQ265" s="203"/>
      <c r="BR265" s="203"/>
      <c r="BS265" s="203"/>
      <c r="BT265" s="203"/>
      <c r="BU265" s="203"/>
      <c r="BV265" s="203"/>
      <c r="BW265" s="203"/>
      <c r="BX265" s="203"/>
      <c r="BY265" s="203"/>
      <c r="BZ265" s="203"/>
      <c r="CA265" s="203"/>
      <c r="CB265" s="203"/>
      <c r="CC265" s="203"/>
      <c r="CD265" s="203"/>
      <c r="CE265" s="203"/>
      <c r="CF265" s="203"/>
      <c r="CG265" s="203"/>
      <c r="CH265" s="203"/>
      <c r="CI265" s="203"/>
      <c r="CJ265" s="203"/>
      <c r="CK265" s="203"/>
      <c r="CL265" s="203"/>
      <c r="CM265" s="203"/>
      <c r="CN265" s="203"/>
      <c r="CO265" s="203"/>
      <c r="CP265" s="203"/>
      <c r="CQ265" s="203"/>
      <c r="CR265" s="203"/>
      <c r="CS265" s="203"/>
      <c r="CT265" s="203"/>
      <c r="CU265" s="203"/>
      <c r="CV265" s="203"/>
      <c r="CW265" s="203"/>
      <c r="CX265" s="203"/>
      <c r="CY265" s="203"/>
      <c r="CZ265" s="203"/>
      <c r="DA265" s="203"/>
      <c r="DB265" s="203"/>
      <c r="DC265" s="203"/>
      <c r="DD265" s="203"/>
    </row>
    <row r="266" spans="1:108" s="203" customFormat="1" x14ac:dyDescent="0.2">
      <c r="A266" s="39">
        <v>1</v>
      </c>
      <c r="B266" s="291"/>
      <c r="C266" s="323"/>
      <c r="D266" s="323"/>
      <c r="E266" s="293"/>
      <c r="G266" s="39">
        <v>12</v>
      </c>
      <c r="H266" s="291"/>
      <c r="I266" s="294"/>
      <c r="J266" s="294"/>
      <c r="K266" s="294"/>
      <c r="L266" s="291"/>
      <c r="M266" s="323"/>
      <c r="N266" s="323"/>
      <c r="O266" s="293"/>
      <c r="Q266" s="39">
        <v>23</v>
      </c>
      <c r="R266" s="291"/>
      <c r="S266" s="323"/>
      <c r="T266" s="323"/>
      <c r="U266" s="293"/>
      <c r="W266" s="39">
        <v>34</v>
      </c>
      <c r="X266" s="291"/>
      <c r="Y266" s="323"/>
      <c r="Z266" s="323"/>
      <c r="AA266" s="293"/>
    </row>
    <row r="267" spans="1:108" s="203" customFormat="1" x14ac:dyDescent="0.2">
      <c r="A267" s="39">
        <v>2</v>
      </c>
      <c r="B267" s="291"/>
      <c r="C267" s="323"/>
      <c r="D267" s="323"/>
      <c r="E267" s="293"/>
      <c r="G267" s="39">
        <v>13</v>
      </c>
      <c r="H267" s="291"/>
      <c r="I267" s="294"/>
      <c r="J267" s="294"/>
      <c r="K267" s="294"/>
      <c r="L267" s="291"/>
      <c r="M267" s="323"/>
      <c r="N267" s="323"/>
      <c r="O267" s="293"/>
      <c r="Q267" s="39">
        <v>24</v>
      </c>
      <c r="R267" s="291"/>
      <c r="S267" s="323"/>
      <c r="T267" s="323"/>
      <c r="U267" s="293"/>
      <c r="W267" s="39">
        <v>35</v>
      </c>
      <c r="X267" s="291"/>
      <c r="Y267" s="323"/>
      <c r="Z267" s="323"/>
      <c r="AA267" s="293"/>
    </row>
    <row r="268" spans="1:108" s="203" customFormat="1" x14ac:dyDescent="0.2">
      <c r="A268" s="39">
        <v>3</v>
      </c>
      <c r="B268" s="291"/>
      <c r="C268" s="323"/>
      <c r="D268" s="323"/>
      <c r="E268" s="293"/>
      <c r="G268" s="39">
        <v>14</v>
      </c>
      <c r="H268" s="291"/>
      <c r="I268" s="294"/>
      <c r="J268" s="294"/>
      <c r="K268" s="294"/>
      <c r="L268" s="291"/>
      <c r="M268" s="323"/>
      <c r="N268" s="323"/>
      <c r="O268" s="293"/>
      <c r="Q268" s="39">
        <v>25</v>
      </c>
      <c r="R268" s="291"/>
      <c r="S268" s="323"/>
      <c r="T268" s="323"/>
      <c r="U268" s="293"/>
      <c r="W268" s="39">
        <v>36</v>
      </c>
      <c r="X268" s="291"/>
      <c r="Y268" s="323"/>
      <c r="Z268" s="323"/>
      <c r="AA268" s="293"/>
    </row>
    <row r="269" spans="1:108" s="203" customFormat="1" x14ac:dyDescent="0.2">
      <c r="A269" s="39">
        <v>4</v>
      </c>
      <c r="B269" s="291"/>
      <c r="C269" s="323"/>
      <c r="D269" s="323"/>
      <c r="E269" s="293"/>
      <c r="G269" s="39">
        <v>15</v>
      </c>
      <c r="H269" s="291"/>
      <c r="I269" s="294"/>
      <c r="J269" s="294"/>
      <c r="K269" s="294"/>
      <c r="L269" s="291"/>
      <c r="M269" s="323"/>
      <c r="N269" s="323"/>
      <c r="O269" s="293"/>
      <c r="Q269" s="39">
        <v>26</v>
      </c>
      <c r="R269" s="291"/>
      <c r="S269" s="323"/>
      <c r="T269" s="323"/>
      <c r="U269" s="293"/>
      <c r="W269" s="39">
        <v>37</v>
      </c>
      <c r="X269" s="291"/>
      <c r="Y269" s="323"/>
      <c r="Z269" s="323"/>
      <c r="AA269" s="293"/>
    </row>
    <row r="270" spans="1:108" s="203" customFormat="1" x14ac:dyDescent="0.2">
      <c r="A270" s="39">
        <v>5</v>
      </c>
      <c r="B270" s="291"/>
      <c r="C270" s="323"/>
      <c r="D270" s="323"/>
      <c r="E270" s="293"/>
      <c r="G270" s="39">
        <v>16</v>
      </c>
      <c r="H270" s="291"/>
      <c r="I270" s="294"/>
      <c r="J270" s="294"/>
      <c r="K270" s="294"/>
      <c r="L270" s="291"/>
      <c r="M270" s="323"/>
      <c r="N270" s="323"/>
      <c r="O270" s="293"/>
      <c r="Q270" s="39">
        <v>27</v>
      </c>
      <c r="R270" s="291"/>
      <c r="S270" s="323"/>
      <c r="T270" s="323"/>
      <c r="U270" s="293"/>
      <c r="W270" s="39">
        <v>38</v>
      </c>
      <c r="X270" s="291"/>
      <c r="Y270" s="323"/>
      <c r="Z270" s="323"/>
      <c r="AA270" s="293"/>
    </row>
    <row r="271" spans="1:108" s="203" customFormat="1" x14ac:dyDescent="0.2">
      <c r="A271" s="39">
        <v>6</v>
      </c>
      <c r="B271" s="291"/>
      <c r="C271" s="323"/>
      <c r="D271" s="323"/>
      <c r="E271" s="293"/>
      <c r="G271" s="39">
        <v>17</v>
      </c>
      <c r="H271" s="291"/>
      <c r="I271" s="294"/>
      <c r="J271" s="294"/>
      <c r="K271" s="294"/>
      <c r="L271" s="291"/>
      <c r="M271" s="323"/>
      <c r="N271" s="323"/>
      <c r="O271" s="293"/>
      <c r="Q271" s="39">
        <v>28</v>
      </c>
      <c r="R271" s="291"/>
      <c r="S271" s="323"/>
      <c r="T271" s="323"/>
      <c r="U271" s="293"/>
      <c r="W271" s="39">
        <v>39</v>
      </c>
      <c r="X271" s="291"/>
      <c r="Y271" s="323"/>
      <c r="Z271" s="323"/>
      <c r="AA271" s="293"/>
    </row>
    <row r="272" spans="1:108" s="203" customFormat="1" x14ac:dyDescent="0.2">
      <c r="A272" s="39">
        <v>7</v>
      </c>
      <c r="B272" s="291"/>
      <c r="C272" s="323"/>
      <c r="D272" s="323"/>
      <c r="E272" s="293"/>
      <c r="G272" s="39">
        <v>18</v>
      </c>
      <c r="H272" s="291"/>
      <c r="I272" s="294"/>
      <c r="J272" s="294"/>
      <c r="K272" s="294"/>
      <c r="L272" s="291"/>
      <c r="M272" s="323"/>
      <c r="N272" s="323"/>
      <c r="O272" s="293"/>
      <c r="Q272" s="39">
        <v>29</v>
      </c>
      <c r="R272" s="291"/>
      <c r="S272" s="323"/>
      <c r="T272" s="323"/>
      <c r="U272" s="293"/>
      <c r="W272" s="39">
        <v>40</v>
      </c>
      <c r="X272" s="291"/>
      <c r="Y272" s="323"/>
      <c r="Z272" s="323"/>
      <c r="AA272" s="293"/>
    </row>
    <row r="273" spans="1:108" s="203" customFormat="1" x14ac:dyDescent="0.2">
      <c r="A273" s="39">
        <v>8</v>
      </c>
      <c r="B273" s="291"/>
      <c r="C273" s="323"/>
      <c r="D273" s="323"/>
      <c r="E273" s="293"/>
      <c r="G273" s="39">
        <v>19</v>
      </c>
      <c r="H273" s="291"/>
      <c r="I273" s="294"/>
      <c r="J273" s="294"/>
      <c r="K273" s="294"/>
      <c r="L273" s="291"/>
      <c r="M273" s="323"/>
      <c r="N273" s="323"/>
      <c r="O273" s="293"/>
      <c r="Q273" s="39">
        <v>30</v>
      </c>
      <c r="R273" s="291"/>
      <c r="S273" s="323"/>
      <c r="T273" s="323"/>
      <c r="U273" s="293"/>
      <c r="W273" s="39">
        <v>41</v>
      </c>
      <c r="X273" s="291"/>
      <c r="Y273" s="323"/>
      <c r="Z273" s="323"/>
      <c r="AA273" s="293"/>
    </row>
    <row r="274" spans="1:108" s="203" customFormat="1" x14ac:dyDescent="0.2">
      <c r="A274" s="39">
        <v>9</v>
      </c>
      <c r="B274" s="291"/>
      <c r="C274" s="323"/>
      <c r="D274" s="323"/>
      <c r="E274" s="293"/>
      <c r="G274" s="39">
        <v>20</v>
      </c>
      <c r="H274" s="291"/>
      <c r="I274" s="294"/>
      <c r="J274" s="294"/>
      <c r="K274" s="294"/>
      <c r="L274" s="291"/>
      <c r="M274" s="323"/>
      <c r="N274" s="323"/>
      <c r="O274" s="293"/>
      <c r="Q274" s="39">
        <v>31</v>
      </c>
      <c r="R274" s="291"/>
      <c r="S274" s="323"/>
      <c r="T274" s="323"/>
      <c r="U274" s="293"/>
      <c r="W274" s="39">
        <v>42</v>
      </c>
      <c r="X274" s="291"/>
      <c r="Y274" s="323"/>
      <c r="Z274" s="323"/>
      <c r="AA274" s="293"/>
    </row>
    <row r="275" spans="1:108" s="203" customFormat="1" x14ac:dyDescent="0.2">
      <c r="A275" s="39">
        <v>10</v>
      </c>
      <c r="B275" s="291"/>
      <c r="C275" s="323"/>
      <c r="D275" s="323"/>
      <c r="E275" s="293"/>
      <c r="G275" s="39">
        <v>21</v>
      </c>
      <c r="H275" s="291"/>
      <c r="I275" s="294"/>
      <c r="J275" s="294"/>
      <c r="K275" s="294"/>
      <c r="L275" s="291"/>
      <c r="M275" s="323"/>
      <c r="N275" s="323"/>
      <c r="O275" s="293"/>
      <c r="Q275" s="39">
        <v>32</v>
      </c>
      <c r="R275" s="291"/>
      <c r="S275" s="323"/>
      <c r="T275" s="323"/>
      <c r="U275" s="293"/>
      <c r="W275" s="39">
        <v>43</v>
      </c>
      <c r="X275" s="291"/>
      <c r="Y275" s="323"/>
      <c r="Z275" s="323"/>
      <c r="AA275" s="293"/>
    </row>
    <row r="276" spans="1:108" s="203" customFormat="1" ht="13.5" thickBot="1" x14ac:dyDescent="0.25">
      <c r="A276" s="39">
        <v>11</v>
      </c>
      <c r="B276" s="291"/>
      <c r="C276" s="323"/>
      <c r="D276" s="323"/>
      <c r="E276" s="293"/>
      <c r="G276" s="39">
        <v>22</v>
      </c>
      <c r="H276" s="291"/>
      <c r="I276" s="294"/>
      <c r="J276" s="294"/>
      <c r="K276" s="294"/>
      <c r="L276" s="291"/>
      <c r="M276" s="323"/>
      <c r="N276" s="323"/>
      <c r="O276" s="293"/>
      <c r="Q276" s="39">
        <v>33</v>
      </c>
      <c r="R276" s="291"/>
      <c r="S276" s="323"/>
      <c r="T276" s="323"/>
      <c r="U276" s="293"/>
      <c r="W276" s="319"/>
      <c r="X276" s="320" t="s">
        <v>5</v>
      </c>
      <c r="Y276" s="321"/>
      <c r="Z276" s="321"/>
      <c r="AA276" s="322">
        <f>SUM(E266:E276)+SUM(O266:O276)+SUM(AA266:AA275)+SUM(U266:U276)</f>
        <v>0</v>
      </c>
    </row>
    <row r="277" spans="1:108" s="203" customFormat="1" x14ac:dyDescent="0.2">
      <c r="B277" s="208"/>
      <c r="D277" s="209"/>
      <c r="E277" s="204"/>
      <c r="H277" s="208"/>
      <c r="L277" s="208"/>
      <c r="N277" s="209"/>
      <c r="O277" s="204"/>
      <c r="R277" s="208"/>
      <c r="T277" s="209"/>
      <c r="U277" s="204"/>
      <c r="X277" s="208"/>
      <c r="AA277" s="204"/>
    </row>
    <row r="278" spans="1:108" s="203" customFormat="1" x14ac:dyDescent="0.2">
      <c r="B278" s="208"/>
      <c r="D278" s="209"/>
      <c r="E278" s="204"/>
      <c r="H278" s="208"/>
      <c r="L278" s="208"/>
      <c r="N278" s="209"/>
      <c r="O278" s="204"/>
      <c r="R278" s="208"/>
      <c r="T278" s="209"/>
      <c r="U278" s="204"/>
      <c r="X278" s="208"/>
      <c r="AA278" s="204"/>
    </row>
    <row r="279" spans="1:108" s="203" customFormat="1" x14ac:dyDescent="0.2">
      <c r="B279" s="208"/>
      <c r="D279" s="209"/>
      <c r="E279" s="204"/>
      <c r="H279" s="208"/>
      <c r="L279" s="208"/>
      <c r="N279" s="209"/>
      <c r="O279" s="204"/>
      <c r="R279" s="208"/>
      <c r="T279" s="209"/>
      <c r="U279" s="204"/>
      <c r="X279" s="208"/>
      <c r="AA279" s="204"/>
    </row>
    <row r="280" spans="1:108" s="203" customFormat="1" x14ac:dyDescent="0.2">
      <c r="B280" s="208"/>
      <c r="D280" s="209"/>
      <c r="E280" s="204"/>
      <c r="H280" s="208"/>
      <c r="L280" s="208"/>
      <c r="N280" s="209"/>
      <c r="O280" s="204"/>
      <c r="R280" s="208"/>
      <c r="T280" s="209"/>
      <c r="U280" s="204"/>
      <c r="X280" s="208"/>
      <c r="AA280" s="204"/>
    </row>
    <row r="281" spans="1:108" s="203" customFormat="1" x14ac:dyDescent="0.2">
      <c r="B281" s="208"/>
      <c r="D281" s="209"/>
      <c r="E281" s="204"/>
      <c r="H281" s="208"/>
      <c r="L281" s="208"/>
      <c r="N281" s="209"/>
      <c r="O281" s="204"/>
      <c r="R281" s="208"/>
      <c r="T281" s="209"/>
      <c r="U281" s="204"/>
      <c r="X281" s="208"/>
      <c r="AA281" s="204"/>
    </row>
    <row r="282" spans="1:108" s="203" customFormat="1" x14ac:dyDescent="0.2">
      <c r="B282" s="208"/>
      <c r="D282" s="209"/>
      <c r="E282" s="204"/>
      <c r="H282" s="208"/>
      <c r="L282" s="208"/>
      <c r="N282" s="209"/>
      <c r="O282" s="204"/>
      <c r="R282" s="208"/>
      <c r="T282" s="209"/>
      <c r="U282" s="204"/>
      <c r="X282" s="208"/>
      <c r="AA282" s="204"/>
    </row>
    <row r="283" spans="1:108" s="203" customFormat="1" ht="13.5" thickBot="1" x14ac:dyDescent="0.25">
      <c r="B283" s="208"/>
      <c r="D283" s="209"/>
      <c r="E283" s="204"/>
      <c r="H283" s="208"/>
      <c r="L283" s="208"/>
      <c r="N283" s="209"/>
      <c r="O283" s="204"/>
      <c r="R283" s="208"/>
      <c r="T283" s="209"/>
      <c r="U283" s="204"/>
      <c r="X283" s="208"/>
      <c r="AA283" s="204"/>
    </row>
    <row r="284" spans="1:108" ht="12.75" customHeight="1" x14ac:dyDescent="0.2">
      <c r="A284" s="33">
        <v>12</v>
      </c>
      <c r="B284" s="34"/>
      <c r="C284" s="471" t="s">
        <v>181</v>
      </c>
      <c r="D284" s="458" t="s">
        <v>93</v>
      </c>
      <c r="E284" s="460" t="s">
        <v>21</v>
      </c>
      <c r="F284" s="203"/>
      <c r="G284" s="33"/>
      <c r="H284" s="34"/>
      <c r="I284" s="34"/>
      <c r="J284" s="34"/>
      <c r="K284" s="34"/>
      <c r="L284" s="34"/>
      <c r="M284" s="471" t="s">
        <v>181</v>
      </c>
      <c r="N284" s="458" t="s">
        <v>93</v>
      </c>
      <c r="O284" s="460" t="s">
        <v>21</v>
      </c>
      <c r="Q284" s="33">
        <v>12</v>
      </c>
      <c r="R284" s="34"/>
      <c r="S284" s="471" t="s">
        <v>181</v>
      </c>
      <c r="T284" s="458" t="s">
        <v>93</v>
      </c>
      <c r="U284" s="460" t="s">
        <v>21</v>
      </c>
      <c r="W284" s="33"/>
      <c r="X284" s="34"/>
      <c r="Y284" s="471" t="s">
        <v>181</v>
      </c>
      <c r="Z284" s="471" t="s">
        <v>93</v>
      </c>
      <c r="AA284" s="460" t="s">
        <v>21</v>
      </c>
      <c r="AB284" s="203"/>
      <c r="AC284" s="203"/>
      <c r="AD284" s="203"/>
      <c r="AE284" s="203"/>
      <c r="AF284" s="203"/>
      <c r="AG284" s="203"/>
      <c r="AH284" s="203"/>
      <c r="AI284" s="203"/>
      <c r="AJ284" s="203"/>
      <c r="AK284" s="203"/>
      <c r="AL284" s="203"/>
      <c r="AM284" s="203"/>
      <c r="AN284" s="203"/>
      <c r="AO284" s="203"/>
      <c r="AP284" s="203"/>
      <c r="AQ284" s="203"/>
      <c r="AR284" s="203"/>
      <c r="AS284" s="203"/>
      <c r="AT284" s="203"/>
      <c r="AU284" s="203"/>
      <c r="AV284" s="203"/>
      <c r="AW284" s="203"/>
      <c r="AX284" s="203"/>
      <c r="AY284" s="203"/>
      <c r="AZ284" s="203"/>
      <c r="BA284" s="203"/>
      <c r="BB284" s="203"/>
      <c r="BC284" s="203"/>
      <c r="BD284" s="203"/>
      <c r="BE284" s="203"/>
      <c r="BF284" s="203"/>
      <c r="BG284" s="203"/>
      <c r="BH284" s="203"/>
      <c r="BI284" s="203"/>
      <c r="BJ284" s="203"/>
      <c r="BK284" s="203"/>
      <c r="BL284" s="203"/>
      <c r="BM284" s="203"/>
      <c r="BN284" s="203"/>
      <c r="BO284" s="203"/>
      <c r="BP284" s="203"/>
      <c r="BQ284" s="203"/>
      <c r="BR284" s="203"/>
      <c r="BS284" s="203"/>
      <c r="BT284" s="203"/>
      <c r="BU284" s="203"/>
      <c r="BV284" s="203"/>
      <c r="BW284" s="203"/>
      <c r="BX284" s="203"/>
      <c r="BY284" s="203"/>
      <c r="BZ284" s="203"/>
      <c r="CA284" s="203"/>
      <c r="CB284" s="203"/>
      <c r="CC284" s="203"/>
      <c r="CD284" s="203"/>
      <c r="CE284" s="203"/>
      <c r="CF284" s="203"/>
      <c r="CG284" s="203"/>
      <c r="CH284" s="203"/>
      <c r="CI284" s="203"/>
      <c r="CJ284" s="203"/>
      <c r="CK284" s="203"/>
      <c r="CL284" s="203"/>
      <c r="CM284" s="203"/>
      <c r="CN284" s="203"/>
      <c r="CO284" s="203"/>
      <c r="CP284" s="203"/>
      <c r="CQ284" s="203"/>
      <c r="CR284" s="203"/>
      <c r="CS284" s="203"/>
      <c r="CT284" s="203"/>
      <c r="CU284" s="203"/>
      <c r="CV284" s="203"/>
      <c r="CW284" s="203"/>
      <c r="CX284" s="203"/>
      <c r="CY284" s="203"/>
      <c r="CZ284" s="203"/>
      <c r="DA284" s="203"/>
      <c r="DB284" s="203"/>
      <c r="DC284" s="203"/>
      <c r="DD284" s="203"/>
    </row>
    <row r="285" spans="1:108" ht="38.25" x14ac:dyDescent="0.2">
      <c r="A285" s="35" t="s">
        <v>9</v>
      </c>
      <c r="B285" s="64" t="str">
        <f>+" אסמכתא " &amp; B14 &amp;"         חזרה לטבלה "</f>
        <v xml:space="preserve"> אסמכתא          חזרה לטבלה </v>
      </c>
      <c r="C285" s="472"/>
      <c r="D285" s="459"/>
      <c r="E285" s="478"/>
      <c r="F285" s="203"/>
      <c r="G285" s="35" t="s">
        <v>27</v>
      </c>
      <c r="H285" s="64" t="str">
        <f>+" אסמכתא " &amp; B14 &amp;"         חזרה לטבלה "</f>
        <v xml:space="preserve"> אסמכתא          חזרה לטבלה </v>
      </c>
      <c r="I285" s="36"/>
      <c r="J285" s="36"/>
      <c r="K285" s="36"/>
      <c r="L285" s="64" t="str">
        <f>+" אסמכתא " &amp; B14 &amp;"         חזרה לטבלה "</f>
        <v xml:space="preserve"> אסמכתא          חזרה לטבלה </v>
      </c>
      <c r="M285" s="472"/>
      <c r="N285" s="459"/>
      <c r="O285" s="478"/>
      <c r="Q285" s="35" t="s">
        <v>9</v>
      </c>
      <c r="R285" s="64" t="str">
        <f>+" אסמכתא " &amp; B14 &amp;"         חזרה לטבלה "</f>
        <v xml:space="preserve"> אסמכתא          חזרה לטבלה </v>
      </c>
      <c r="S285" s="472"/>
      <c r="T285" s="459"/>
      <c r="U285" s="478"/>
      <c r="W285" s="35" t="s">
        <v>27</v>
      </c>
      <c r="X285" s="64" t="str">
        <f>+" אסמכתא " &amp; B14 &amp;"         חזרה לטבלה "</f>
        <v xml:space="preserve"> אסמכתא          חזרה לטבלה </v>
      </c>
      <c r="Y285" s="472"/>
      <c r="Z285" s="472"/>
      <c r="AA285" s="478"/>
      <c r="AB285" s="203"/>
      <c r="AC285" s="203"/>
      <c r="AD285" s="203"/>
      <c r="AE285" s="203"/>
      <c r="AF285" s="203"/>
      <c r="AG285" s="203"/>
      <c r="AH285" s="203"/>
      <c r="AI285" s="203"/>
      <c r="AJ285" s="203"/>
      <c r="AK285" s="203"/>
      <c r="AL285" s="203"/>
      <c r="AM285" s="203"/>
      <c r="AN285" s="203"/>
      <c r="AO285" s="203"/>
      <c r="AP285" s="203"/>
      <c r="AQ285" s="203"/>
      <c r="AR285" s="203"/>
      <c r="AS285" s="203"/>
      <c r="AT285" s="203"/>
      <c r="AU285" s="203"/>
      <c r="AV285" s="203"/>
      <c r="AW285" s="203"/>
      <c r="AX285" s="203"/>
      <c r="AY285" s="203"/>
      <c r="AZ285" s="203"/>
      <c r="BA285" s="203"/>
      <c r="BB285" s="203"/>
      <c r="BC285" s="203"/>
      <c r="BD285" s="203"/>
      <c r="BE285" s="203"/>
      <c r="BF285" s="203"/>
      <c r="BG285" s="203"/>
      <c r="BH285" s="203"/>
      <c r="BI285" s="203"/>
      <c r="BJ285" s="203"/>
      <c r="BK285" s="203"/>
      <c r="BL285" s="203"/>
      <c r="BM285" s="203"/>
      <c r="BN285" s="203"/>
      <c r="BO285" s="203"/>
      <c r="BP285" s="203"/>
      <c r="BQ285" s="203"/>
      <c r="BR285" s="203"/>
      <c r="BS285" s="203"/>
      <c r="BT285" s="203"/>
      <c r="BU285" s="203"/>
      <c r="BV285" s="203"/>
      <c r="BW285" s="203"/>
      <c r="BX285" s="203"/>
      <c r="BY285" s="203"/>
      <c r="BZ285" s="203"/>
      <c r="CA285" s="203"/>
      <c r="CB285" s="203"/>
      <c r="CC285" s="203"/>
      <c r="CD285" s="203"/>
      <c r="CE285" s="203"/>
      <c r="CF285" s="203"/>
      <c r="CG285" s="203"/>
      <c r="CH285" s="203"/>
      <c r="CI285" s="203"/>
      <c r="CJ285" s="203"/>
      <c r="CK285" s="203"/>
      <c r="CL285" s="203"/>
      <c r="CM285" s="203"/>
      <c r="CN285" s="203"/>
      <c r="CO285" s="203"/>
      <c r="CP285" s="203"/>
      <c r="CQ285" s="203"/>
      <c r="CR285" s="203"/>
      <c r="CS285" s="203"/>
      <c r="CT285" s="203"/>
      <c r="CU285" s="203"/>
      <c r="CV285" s="203"/>
      <c r="CW285" s="203"/>
      <c r="CX285" s="203"/>
      <c r="CY285" s="203"/>
      <c r="CZ285" s="203"/>
      <c r="DA285" s="203"/>
      <c r="DB285" s="203"/>
      <c r="DC285" s="203"/>
      <c r="DD285" s="203"/>
    </row>
    <row r="286" spans="1:108" s="203" customFormat="1" x14ac:dyDescent="0.2">
      <c r="A286" s="39">
        <v>1</v>
      </c>
      <c r="B286" s="291"/>
      <c r="C286" s="323"/>
      <c r="D286" s="323"/>
      <c r="E286" s="293"/>
      <c r="G286" s="39">
        <v>12</v>
      </c>
      <c r="H286" s="291"/>
      <c r="I286" s="294"/>
      <c r="J286" s="294"/>
      <c r="K286" s="294"/>
      <c r="L286" s="291"/>
      <c r="M286" s="323"/>
      <c r="N286" s="323"/>
      <c r="O286" s="293"/>
      <c r="Q286" s="39">
        <v>23</v>
      </c>
      <c r="R286" s="291"/>
      <c r="S286" s="323"/>
      <c r="T286" s="323"/>
      <c r="U286" s="293"/>
      <c r="W286" s="39">
        <v>34</v>
      </c>
      <c r="X286" s="291"/>
      <c r="Y286" s="323"/>
      <c r="Z286" s="323"/>
      <c r="AA286" s="293"/>
    </row>
    <row r="287" spans="1:108" s="203" customFormat="1" x14ac:dyDescent="0.2">
      <c r="A287" s="39">
        <v>2</v>
      </c>
      <c r="B287" s="291"/>
      <c r="C287" s="323"/>
      <c r="D287" s="323"/>
      <c r="E287" s="293"/>
      <c r="G287" s="39">
        <v>13</v>
      </c>
      <c r="H287" s="291"/>
      <c r="I287" s="294"/>
      <c r="J287" s="294"/>
      <c r="K287" s="294"/>
      <c r="L287" s="291"/>
      <c r="M287" s="323"/>
      <c r="N287" s="323"/>
      <c r="O287" s="293"/>
      <c r="Q287" s="39">
        <v>24</v>
      </c>
      <c r="R287" s="291"/>
      <c r="S287" s="323"/>
      <c r="T287" s="323"/>
      <c r="U287" s="293"/>
      <c r="W287" s="39">
        <v>35</v>
      </c>
      <c r="X287" s="291"/>
      <c r="Y287" s="323"/>
      <c r="Z287" s="323"/>
      <c r="AA287" s="293"/>
    </row>
    <row r="288" spans="1:108" s="203" customFormat="1" x14ac:dyDescent="0.2">
      <c r="A288" s="39">
        <v>3</v>
      </c>
      <c r="B288" s="291"/>
      <c r="C288" s="323"/>
      <c r="D288" s="323"/>
      <c r="E288" s="293"/>
      <c r="G288" s="39">
        <v>14</v>
      </c>
      <c r="H288" s="291"/>
      <c r="I288" s="294"/>
      <c r="J288" s="294"/>
      <c r="K288" s="294"/>
      <c r="L288" s="291"/>
      <c r="M288" s="323"/>
      <c r="N288" s="323"/>
      <c r="O288" s="293"/>
      <c r="Q288" s="39">
        <v>25</v>
      </c>
      <c r="R288" s="291"/>
      <c r="S288" s="323"/>
      <c r="T288" s="323"/>
      <c r="U288" s="293"/>
      <c r="W288" s="39">
        <v>36</v>
      </c>
      <c r="X288" s="291"/>
      <c r="Y288" s="323"/>
      <c r="Z288" s="323"/>
      <c r="AA288" s="293"/>
    </row>
    <row r="289" spans="1:108" s="203" customFormat="1" x14ac:dyDescent="0.2">
      <c r="A289" s="39">
        <v>4</v>
      </c>
      <c r="B289" s="291"/>
      <c r="C289" s="323"/>
      <c r="D289" s="323"/>
      <c r="E289" s="293"/>
      <c r="G289" s="39">
        <v>15</v>
      </c>
      <c r="H289" s="291"/>
      <c r="I289" s="294"/>
      <c r="J289" s="294"/>
      <c r="K289" s="294"/>
      <c r="L289" s="291"/>
      <c r="M289" s="323"/>
      <c r="N289" s="323"/>
      <c r="O289" s="293"/>
      <c r="Q289" s="39">
        <v>26</v>
      </c>
      <c r="R289" s="291"/>
      <c r="S289" s="323"/>
      <c r="T289" s="323"/>
      <c r="U289" s="293"/>
      <c r="W289" s="39">
        <v>37</v>
      </c>
      <c r="X289" s="291"/>
      <c r="Y289" s="323"/>
      <c r="Z289" s="323"/>
      <c r="AA289" s="293"/>
    </row>
    <row r="290" spans="1:108" s="203" customFormat="1" x14ac:dyDescent="0.2">
      <c r="A290" s="39">
        <v>5</v>
      </c>
      <c r="B290" s="291"/>
      <c r="C290" s="323"/>
      <c r="D290" s="323"/>
      <c r="E290" s="293"/>
      <c r="G290" s="39">
        <v>16</v>
      </c>
      <c r="H290" s="291"/>
      <c r="I290" s="294"/>
      <c r="J290" s="294"/>
      <c r="K290" s="294"/>
      <c r="L290" s="291"/>
      <c r="M290" s="323"/>
      <c r="N290" s="323"/>
      <c r="O290" s="293"/>
      <c r="Q290" s="39">
        <v>27</v>
      </c>
      <c r="R290" s="291"/>
      <c r="S290" s="323"/>
      <c r="T290" s="323"/>
      <c r="U290" s="293"/>
      <c r="W290" s="39">
        <v>38</v>
      </c>
      <c r="X290" s="291"/>
      <c r="Y290" s="323"/>
      <c r="Z290" s="323"/>
      <c r="AA290" s="293"/>
    </row>
    <row r="291" spans="1:108" s="203" customFormat="1" x14ac:dyDescent="0.2">
      <c r="A291" s="39">
        <v>6</v>
      </c>
      <c r="B291" s="291"/>
      <c r="C291" s="323"/>
      <c r="D291" s="323"/>
      <c r="E291" s="293"/>
      <c r="G291" s="39">
        <v>17</v>
      </c>
      <c r="H291" s="291"/>
      <c r="I291" s="294"/>
      <c r="J291" s="294"/>
      <c r="K291" s="294"/>
      <c r="L291" s="291"/>
      <c r="M291" s="323"/>
      <c r="N291" s="323"/>
      <c r="O291" s="293"/>
      <c r="Q291" s="39">
        <v>28</v>
      </c>
      <c r="R291" s="291"/>
      <c r="S291" s="323"/>
      <c r="T291" s="323"/>
      <c r="U291" s="293"/>
      <c r="W291" s="39">
        <v>39</v>
      </c>
      <c r="X291" s="291"/>
      <c r="Y291" s="323"/>
      <c r="Z291" s="323"/>
      <c r="AA291" s="293"/>
    </row>
    <row r="292" spans="1:108" s="203" customFormat="1" x14ac:dyDescent="0.2">
      <c r="A292" s="39">
        <v>7</v>
      </c>
      <c r="B292" s="291"/>
      <c r="C292" s="323"/>
      <c r="D292" s="323"/>
      <c r="E292" s="293"/>
      <c r="G292" s="39">
        <v>18</v>
      </c>
      <c r="H292" s="291"/>
      <c r="I292" s="294"/>
      <c r="J292" s="294"/>
      <c r="K292" s="294"/>
      <c r="L292" s="291"/>
      <c r="M292" s="323"/>
      <c r="N292" s="323"/>
      <c r="O292" s="293"/>
      <c r="Q292" s="39">
        <v>29</v>
      </c>
      <c r="R292" s="291"/>
      <c r="S292" s="323"/>
      <c r="T292" s="323"/>
      <c r="U292" s="293"/>
      <c r="W292" s="39">
        <v>40</v>
      </c>
      <c r="X292" s="291"/>
      <c r="Y292" s="323"/>
      <c r="Z292" s="323"/>
      <c r="AA292" s="293"/>
    </row>
    <row r="293" spans="1:108" s="203" customFormat="1" x14ac:dyDescent="0.2">
      <c r="A293" s="39">
        <v>8</v>
      </c>
      <c r="B293" s="291"/>
      <c r="C293" s="323"/>
      <c r="D293" s="323"/>
      <c r="E293" s="293"/>
      <c r="G293" s="39">
        <v>19</v>
      </c>
      <c r="H293" s="291"/>
      <c r="I293" s="294"/>
      <c r="J293" s="294"/>
      <c r="K293" s="294"/>
      <c r="L293" s="291"/>
      <c r="M293" s="323"/>
      <c r="N293" s="323"/>
      <c r="O293" s="293"/>
      <c r="Q293" s="39">
        <v>30</v>
      </c>
      <c r="R293" s="291"/>
      <c r="S293" s="323"/>
      <c r="T293" s="323"/>
      <c r="U293" s="293"/>
      <c r="W293" s="39">
        <v>41</v>
      </c>
      <c r="X293" s="291"/>
      <c r="Y293" s="323"/>
      <c r="Z293" s="323"/>
      <c r="AA293" s="293"/>
    </row>
    <row r="294" spans="1:108" s="203" customFormat="1" x14ac:dyDescent="0.2">
      <c r="A294" s="39">
        <v>9</v>
      </c>
      <c r="B294" s="291"/>
      <c r="C294" s="323"/>
      <c r="D294" s="323"/>
      <c r="E294" s="293"/>
      <c r="G294" s="39">
        <v>20</v>
      </c>
      <c r="H294" s="291"/>
      <c r="I294" s="294"/>
      <c r="J294" s="294"/>
      <c r="K294" s="294"/>
      <c r="L294" s="291"/>
      <c r="M294" s="323"/>
      <c r="N294" s="323"/>
      <c r="O294" s="293"/>
      <c r="Q294" s="39">
        <v>31</v>
      </c>
      <c r="R294" s="291"/>
      <c r="S294" s="323"/>
      <c r="T294" s="323"/>
      <c r="U294" s="293"/>
      <c r="W294" s="39">
        <v>42</v>
      </c>
      <c r="X294" s="291"/>
      <c r="Y294" s="323"/>
      <c r="Z294" s="323"/>
      <c r="AA294" s="293"/>
    </row>
    <row r="295" spans="1:108" s="203" customFormat="1" x14ac:dyDescent="0.2">
      <c r="A295" s="39">
        <v>10</v>
      </c>
      <c r="B295" s="291"/>
      <c r="C295" s="323"/>
      <c r="D295" s="323"/>
      <c r="E295" s="293"/>
      <c r="G295" s="39">
        <v>21</v>
      </c>
      <c r="H295" s="291"/>
      <c r="I295" s="294"/>
      <c r="J295" s="294"/>
      <c r="K295" s="294"/>
      <c r="L295" s="291"/>
      <c r="M295" s="323"/>
      <c r="N295" s="323"/>
      <c r="O295" s="293"/>
      <c r="Q295" s="39">
        <v>32</v>
      </c>
      <c r="R295" s="291"/>
      <c r="S295" s="323"/>
      <c r="T295" s="323"/>
      <c r="U295" s="293"/>
      <c r="W295" s="39">
        <v>43</v>
      </c>
      <c r="X295" s="291"/>
      <c r="Y295" s="323"/>
      <c r="Z295" s="323"/>
      <c r="AA295" s="293"/>
    </row>
    <row r="296" spans="1:108" s="203" customFormat="1" ht="13.5" thickBot="1" x14ac:dyDescent="0.25">
      <c r="A296" s="39">
        <v>11</v>
      </c>
      <c r="B296" s="291"/>
      <c r="C296" s="323"/>
      <c r="D296" s="323"/>
      <c r="E296" s="293"/>
      <c r="G296" s="39">
        <v>22</v>
      </c>
      <c r="H296" s="291"/>
      <c r="I296" s="294"/>
      <c r="J296" s="294"/>
      <c r="K296" s="294"/>
      <c r="L296" s="291"/>
      <c r="M296" s="323"/>
      <c r="N296" s="323"/>
      <c r="O296" s="293"/>
      <c r="Q296" s="39">
        <v>33</v>
      </c>
      <c r="R296" s="291"/>
      <c r="S296" s="323"/>
      <c r="T296" s="323"/>
      <c r="U296" s="293"/>
      <c r="W296" s="319"/>
      <c r="X296" s="320" t="s">
        <v>5</v>
      </c>
      <c r="Y296" s="321"/>
      <c r="Z296" s="321"/>
      <c r="AA296" s="322">
        <f>SUM(E286:E296)+SUM(O286:O296)+SUM(AA286:AA295)+SUM(U286:U296)</f>
        <v>0</v>
      </c>
    </row>
    <row r="297" spans="1:108" s="203" customFormat="1" x14ac:dyDescent="0.2">
      <c r="B297" s="208"/>
      <c r="D297" s="209"/>
      <c r="E297" s="204"/>
      <c r="H297" s="208"/>
      <c r="L297" s="208"/>
      <c r="N297" s="209"/>
      <c r="O297" s="204"/>
      <c r="R297" s="208"/>
      <c r="T297" s="209"/>
      <c r="U297" s="204"/>
      <c r="X297" s="208"/>
      <c r="AA297" s="204"/>
    </row>
    <row r="298" spans="1:108" s="203" customFormat="1" x14ac:dyDescent="0.2">
      <c r="B298" s="208"/>
      <c r="D298" s="209"/>
      <c r="E298" s="204"/>
      <c r="H298" s="208"/>
      <c r="L298" s="208"/>
      <c r="N298" s="209"/>
      <c r="O298" s="204"/>
      <c r="R298" s="208"/>
      <c r="T298" s="209"/>
      <c r="U298" s="204"/>
      <c r="X298" s="208"/>
      <c r="AA298" s="204"/>
    </row>
    <row r="299" spans="1:108" s="203" customFormat="1" x14ac:dyDescent="0.2">
      <c r="B299" s="208"/>
      <c r="D299" s="209"/>
      <c r="E299" s="204"/>
      <c r="H299" s="208"/>
      <c r="L299" s="208"/>
      <c r="N299" s="209"/>
      <c r="O299" s="204"/>
      <c r="R299" s="208"/>
      <c r="T299" s="209"/>
      <c r="U299" s="204"/>
      <c r="X299" s="208"/>
      <c r="AA299" s="204"/>
    </row>
    <row r="300" spans="1:108" s="203" customFormat="1" x14ac:dyDescent="0.2">
      <c r="B300" s="208"/>
      <c r="D300" s="209"/>
      <c r="E300" s="204"/>
      <c r="H300" s="208"/>
      <c r="L300" s="208"/>
      <c r="N300" s="209"/>
      <c r="O300" s="204"/>
      <c r="R300" s="208"/>
      <c r="T300" s="209"/>
      <c r="U300" s="204"/>
      <c r="X300" s="208"/>
      <c r="AA300" s="204"/>
    </row>
    <row r="301" spans="1:108" s="203" customFormat="1" x14ac:dyDescent="0.2">
      <c r="B301" s="208"/>
      <c r="D301" s="209"/>
      <c r="E301" s="204"/>
      <c r="H301" s="208"/>
      <c r="L301" s="208"/>
      <c r="N301" s="209"/>
      <c r="O301" s="204"/>
      <c r="R301" s="208"/>
      <c r="T301" s="209"/>
      <c r="U301" s="204"/>
      <c r="X301" s="208"/>
      <c r="AA301" s="204"/>
    </row>
    <row r="302" spans="1:108" s="203" customFormat="1" x14ac:dyDescent="0.2">
      <c r="B302" s="208"/>
      <c r="D302" s="209"/>
      <c r="E302" s="204"/>
      <c r="H302" s="208"/>
      <c r="L302" s="208"/>
      <c r="N302" s="209"/>
      <c r="O302" s="204"/>
      <c r="R302" s="208"/>
      <c r="T302" s="209"/>
      <c r="U302" s="204"/>
      <c r="X302" s="208"/>
      <c r="AA302" s="204"/>
    </row>
    <row r="303" spans="1:108" s="203" customFormat="1" ht="13.5" thickBot="1" x14ac:dyDescent="0.25">
      <c r="B303" s="208"/>
      <c r="D303" s="209"/>
      <c r="E303" s="204"/>
      <c r="H303" s="208"/>
      <c r="L303" s="208"/>
      <c r="N303" s="209"/>
      <c r="O303" s="204"/>
      <c r="R303" s="208"/>
      <c r="T303" s="209"/>
      <c r="U303" s="204"/>
      <c r="X303" s="208"/>
      <c r="AA303" s="204"/>
    </row>
    <row r="304" spans="1:108" ht="12.75" customHeight="1" x14ac:dyDescent="0.2">
      <c r="A304" s="33">
        <v>13</v>
      </c>
      <c r="B304" s="34"/>
      <c r="C304" s="471" t="s">
        <v>181</v>
      </c>
      <c r="D304" s="458" t="s">
        <v>93</v>
      </c>
      <c r="E304" s="460" t="s">
        <v>21</v>
      </c>
      <c r="F304" s="203"/>
      <c r="G304" s="33"/>
      <c r="H304" s="34"/>
      <c r="I304" s="34"/>
      <c r="J304" s="34"/>
      <c r="K304" s="34"/>
      <c r="L304" s="34"/>
      <c r="M304" s="471" t="s">
        <v>181</v>
      </c>
      <c r="N304" s="458" t="s">
        <v>93</v>
      </c>
      <c r="O304" s="460" t="s">
        <v>21</v>
      </c>
      <c r="Q304" s="33">
        <v>13</v>
      </c>
      <c r="R304" s="34"/>
      <c r="S304" s="471" t="s">
        <v>181</v>
      </c>
      <c r="T304" s="458" t="s">
        <v>93</v>
      </c>
      <c r="U304" s="460" t="s">
        <v>21</v>
      </c>
      <c r="W304" s="33"/>
      <c r="X304" s="34"/>
      <c r="Y304" s="471" t="s">
        <v>181</v>
      </c>
      <c r="Z304" s="471" t="s">
        <v>93</v>
      </c>
      <c r="AA304" s="460" t="s">
        <v>21</v>
      </c>
      <c r="AB304" s="203"/>
      <c r="AC304" s="203"/>
      <c r="AD304" s="203"/>
      <c r="AE304" s="203"/>
      <c r="AF304" s="203"/>
      <c r="AG304" s="203"/>
      <c r="AH304" s="203"/>
      <c r="AI304" s="203"/>
      <c r="AJ304" s="203"/>
      <c r="AK304" s="203"/>
      <c r="AL304" s="203"/>
      <c r="AM304" s="203"/>
      <c r="AN304" s="203"/>
      <c r="AO304" s="203"/>
      <c r="AP304" s="203"/>
      <c r="AQ304" s="203"/>
      <c r="AR304" s="203"/>
      <c r="AS304" s="203"/>
      <c r="AT304" s="203"/>
      <c r="AU304" s="203"/>
      <c r="AV304" s="203"/>
      <c r="AW304" s="203"/>
      <c r="AX304" s="203"/>
      <c r="AY304" s="203"/>
      <c r="AZ304" s="203"/>
      <c r="BA304" s="203"/>
      <c r="BB304" s="203"/>
      <c r="BC304" s="203"/>
      <c r="BD304" s="203"/>
      <c r="BE304" s="203"/>
      <c r="BF304" s="203"/>
      <c r="BG304" s="203"/>
      <c r="BH304" s="203"/>
      <c r="BI304" s="203"/>
      <c r="BJ304" s="203"/>
      <c r="BK304" s="203"/>
      <c r="BL304" s="203"/>
      <c r="BM304" s="203"/>
      <c r="BN304" s="203"/>
      <c r="BO304" s="203"/>
      <c r="BP304" s="203"/>
      <c r="BQ304" s="203"/>
      <c r="BR304" s="203"/>
      <c r="BS304" s="203"/>
      <c r="BT304" s="203"/>
      <c r="BU304" s="203"/>
      <c r="BV304" s="203"/>
      <c r="BW304" s="203"/>
      <c r="BX304" s="203"/>
      <c r="BY304" s="203"/>
      <c r="BZ304" s="203"/>
      <c r="CA304" s="203"/>
      <c r="CB304" s="203"/>
      <c r="CC304" s="203"/>
      <c r="CD304" s="203"/>
      <c r="CE304" s="203"/>
      <c r="CF304" s="203"/>
      <c r="CG304" s="203"/>
      <c r="CH304" s="203"/>
      <c r="CI304" s="203"/>
      <c r="CJ304" s="203"/>
      <c r="CK304" s="203"/>
      <c r="CL304" s="203"/>
      <c r="CM304" s="203"/>
      <c r="CN304" s="203"/>
      <c r="CO304" s="203"/>
      <c r="CP304" s="203"/>
      <c r="CQ304" s="203"/>
      <c r="CR304" s="203"/>
      <c r="CS304" s="203"/>
      <c r="CT304" s="203"/>
      <c r="CU304" s="203"/>
      <c r="CV304" s="203"/>
      <c r="CW304" s="203"/>
      <c r="CX304" s="203"/>
      <c r="CY304" s="203"/>
      <c r="CZ304" s="203"/>
      <c r="DA304" s="203"/>
      <c r="DB304" s="203"/>
      <c r="DC304" s="203"/>
      <c r="DD304" s="203"/>
    </row>
    <row r="305" spans="1:108" ht="38.25" x14ac:dyDescent="0.2">
      <c r="A305" s="35" t="s">
        <v>9</v>
      </c>
      <c r="B305" s="64" t="str">
        <f>+" אסמכתא " &amp; B15 &amp;"         חזרה לטבלה "</f>
        <v xml:space="preserve"> אסמכתא          חזרה לטבלה </v>
      </c>
      <c r="C305" s="472"/>
      <c r="D305" s="459"/>
      <c r="E305" s="478"/>
      <c r="F305" s="203"/>
      <c r="G305" s="35" t="s">
        <v>27</v>
      </c>
      <c r="H305" s="64" t="str">
        <f>+" אסמכתא " &amp;B15 &amp;"         חזרה לטבלה "</f>
        <v xml:space="preserve"> אסמכתא          חזרה לטבלה </v>
      </c>
      <c r="I305" s="36"/>
      <c r="J305" s="36"/>
      <c r="K305" s="36"/>
      <c r="L305" s="64" t="str">
        <f>+" אסמכתא " &amp;B15 &amp;"         חזרה לטבלה "</f>
        <v xml:space="preserve"> אסמכתא          חזרה לטבלה </v>
      </c>
      <c r="M305" s="472"/>
      <c r="N305" s="459"/>
      <c r="O305" s="478"/>
      <c r="Q305" s="35" t="s">
        <v>9</v>
      </c>
      <c r="R305" s="64" t="str">
        <f>+" אסמכתא " &amp; B15 &amp;"         חזרה לטבלה "</f>
        <v xml:space="preserve"> אסמכתא          חזרה לטבלה </v>
      </c>
      <c r="S305" s="472"/>
      <c r="T305" s="459"/>
      <c r="U305" s="478"/>
      <c r="W305" s="35" t="s">
        <v>27</v>
      </c>
      <c r="X305" s="64" t="str">
        <f>+" אסמכתא " &amp; B15 &amp;"         חזרה לטבלה "</f>
        <v xml:space="preserve"> אסמכתא          חזרה לטבלה </v>
      </c>
      <c r="Y305" s="472"/>
      <c r="Z305" s="472"/>
      <c r="AA305" s="478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  <c r="AO305" s="203"/>
      <c r="AP305" s="203"/>
      <c r="AQ305" s="203"/>
      <c r="AR305" s="203"/>
      <c r="AS305" s="203"/>
      <c r="AT305" s="203"/>
      <c r="AU305" s="203"/>
      <c r="AV305" s="203"/>
      <c r="AW305" s="203"/>
      <c r="AX305" s="203"/>
      <c r="AY305" s="203"/>
      <c r="AZ305" s="203"/>
      <c r="BA305" s="203"/>
      <c r="BB305" s="203"/>
      <c r="BC305" s="203"/>
      <c r="BD305" s="203"/>
      <c r="BE305" s="203"/>
      <c r="BF305" s="203"/>
      <c r="BG305" s="203"/>
      <c r="BH305" s="203"/>
      <c r="BI305" s="203"/>
      <c r="BJ305" s="203"/>
      <c r="BK305" s="203"/>
      <c r="BL305" s="203"/>
      <c r="BM305" s="203"/>
      <c r="BN305" s="203"/>
      <c r="BO305" s="203"/>
      <c r="BP305" s="203"/>
      <c r="BQ305" s="203"/>
      <c r="BR305" s="203"/>
      <c r="BS305" s="203"/>
      <c r="BT305" s="203"/>
      <c r="BU305" s="203"/>
      <c r="BV305" s="203"/>
      <c r="BW305" s="203"/>
      <c r="BX305" s="203"/>
      <c r="BY305" s="203"/>
      <c r="BZ305" s="203"/>
      <c r="CA305" s="203"/>
      <c r="CB305" s="203"/>
      <c r="CC305" s="203"/>
      <c r="CD305" s="203"/>
      <c r="CE305" s="203"/>
      <c r="CF305" s="203"/>
      <c r="CG305" s="203"/>
      <c r="CH305" s="203"/>
      <c r="CI305" s="203"/>
      <c r="CJ305" s="203"/>
      <c r="CK305" s="203"/>
      <c r="CL305" s="203"/>
      <c r="CM305" s="203"/>
      <c r="CN305" s="203"/>
      <c r="CO305" s="203"/>
      <c r="CP305" s="203"/>
      <c r="CQ305" s="203"/>
      <c r="CR305" s="203"/>
      <c r="CS305" s="203"/>
      <c r="CT305" s="203"/>
      <c r="CU305" s="203"/>
      <c r="CV305" s="203"/>
      <c r="CW305" s="203"/>
      <c r="CX305" s="203"/>
      <c r="CY305" s="203"/>
      <c r="CZ305" s="203"/>
      <c r="DA305" s="203"/>
      <c r="DB305" s="203"/>
      <c r="DC305" s="203"/>
      <c r="DD305" s="203"/>
    </row>
    <row r="306" spans="1:108" s="203" customFormat="1" x14ac:dyDescent="0.2">
      <c r="A306" s="39">
        <v>1</v>
      </c>
      <c r="B306" s="291"/>
      <c r="C306" s="323"/>
      <c r="D306" s="323"/>
      <c r="E306" s="293"/>
      <c r="G306" s="39">
        <v>12</v>
      </c>
      <c r="H306" s="291"/>
      <c r="I306" s="294"/>
      <c r="J306" s="294"/>
      <c r="K306" s="294"/>
      <c r="L306" s="291"/>
      <c r="M306" s="323"/>
      <c r="N306" s="323"/>
      <c r="O306" s="293"/>
      <c r="Q306" s="39">
        <v>23</v>
      </c>
      <c r="R306" s="291"/>
      <c r="S306" s="323"/>
      <c r="T306" s="323"/>
      <c r="U306" s="293"/>
      <c r="W306" s="39">
        <v>34</v>
      </c>
      <c r="X306" s="291"/>
      <c r="Y306" s="323"/>
      <c r="Z306" s="323"/>
      <c r="AA306" s="293"/>
    </row>
    <row r="307" spans="1:108" s="203" customFormat="1" x14ac:dyDescent="0.2">
      <c r="A307" s="39">
        <v>2</v>
      </c>
      <c r="B307" s="291"/>
      <c r="C307" s="323"/>
      <c r="D307" s="323"/>
      <c r="E307" s="293"/>
      <c r="G307" s="39">
        <v>13</v>
      </c>
      <c r="H307" s="291"/>
      <c r="I307" s="294"/>
      <c r="J307" s="294"/>
      <c r="K307" s="294"/>
      <c r="L307" s="291"/>
      <c r="M307" s="323"/>
      <c r="N307" s="323"/>
      <c r="O307" s="293"/>
      <c r="Q307" s="39">
        <v>24</v>
      </c>
      <c r="R307" s="291"/>
      <c r="S307" s="323"/>
      <c r="T307" s="323"/>
      <c r="U307" s="293"/>
      <c r="W307" s="39">
        <v>35</v>
      </c>
      <c r="X307" s="291"/>
      <c r="Y307" s="323"/>
      <c r="Z307" s="323"/>
      <c r="AA307" s="293"/>
    </row>
    <row r="308" spans="1:108" s="203" customFormat="1" x14ac:dyDescent="0.2">
      <c r="A308" s="39">
        <v>3</v>
      </c>
      <c r="B308" s="291"/>
      <c r="C308" s="323"/>
      <c r="D308" s="323"/>
      <c r="E308" s="293"/>
      <c r="G308" s="39">
        <v>14</v>
      </c>
      <c r="H308" s="291"/>
      <c r="I308" s="294"/>
      <c r="J308" s="294"/>
      <c r="K308" s="294"/>
      <c r="L308" s="291"/>
      <c r="M308" s="323"/>
      <c r="N308" s="323"/>
      <c r="O308" s="293"/>
      <c r="Q308" s="39">
        <v>25</v>
      </c>
      <c r="R308" s="291"/>
      <c r="S308" s="323"/>
      <c r="T308" s="323"/>
      <c r="U308" s="293"/>
      <c r="W308" s="39">
        <v>36</v>
      </c>
      <c r="X308" s="291"/>
      <c r="Y308" s="323"/>
      <c r="Z308" s="323"/>
      <c r="AA308" s="293"/>
    </row>
    <row r="309" spans="1:108" s="203" customFormat="1" x14ac:dyDescent="0.2">
      <c r="A309" s="39">
        <v>4</v>
      </c>
      <c r="B309" s="291"/>
      <c r="C309" s="323"/>
      <c r="D309" s="323"/>
      <c r="E309" s="293"/>
      <c r="G309" s="39">
        <v>15</v>
      </c>
      <c r="H309" s="291"/>
      <c r="I309" s="294"/>
      <c r="J309" s="294"/>
      <c r="K309" s="294"/>
      <c r="L309" s="291"/>
      <c r="M309" s="323"/>
      <c r="N309" s="323"/>
      <c r="O309" s="293"/>
      <c r="Q309" s="39">
        <v>26</v>
      </c>
      <c r="R309" s="291"/>
      <c r="S309" s="323"/>
      <c r="T309" s="323"/>
      <c r="U309" s="293"/>
      <c r="W309" s="39">
        <v>37</v>
      </c>
      <c r="X309" s="291"/>
      <c r="Y309" s="323"/>
      <c r="Z309" s="323"/>
      <c r="AA309" s="293"/>
    </row>
    <row r="310" spans="1:108" s="203" customFormat="1" x14ac:dyDescent="0.2">
      <c r="A310" s="39">
        <v>5</v>
      </c>
      <c r="B310" s="291"/>
      <c r="C310" s="323"/>
      <c r="D310" s="323"/>
      <c r="E310" s="293"/>
      <c r="G310" s="39">
        <v>16</v>
      </c>
      <c r="H310" s="291"/>
      <c r="I310" s="294"/>
      <c r="J310" s="294"/>
      <c r="K310" s="294"/>
      <c r="L310" s="291"/>
      <c r="M310" s="323"/>
      <c r="N310" s="323"/>
      <c r="O310" s="293"/>
      <c r="Q310" s="39">
        <v>27</v>
      </c>
      <c r="R310" s="291"/>
      <c r="S310" s="323"/>
      <c r="T310" s="323"/>
      <c r="U310" s="293"/>
      <c r="W310" s="39">
        <v>38</v>
      </c>
      <c r="X310" s="291"/>
      <c r="Y310" s="323"/>
      <c r="Z310" s="323"/>
      <c r="AA310" s="293"/>
    </row>
    <row r="311" spans="1:108" s="203" customFormat="1" x14ac:dyDescent="0.2">
      <c r="A311" s="39">
        <v>6</v>
      </c>
      <c r="B311" s="291"/>
      <c r="C311" s="323"/>
      <c r="D311" s="323"/>
      <c r="E311" s="293"/>
      <c r="G311" s="39">
        <v>17</v>
      </c>
      <c r="H311" s="291"/>
      <c r="I311" s="294"/>
      <c r="J311" s="294"/>
      <c r="K311" s="294"/>
      <c r="L311" s="291"/>
      <c r="M311" s="323"/>
      <c r="N311" s="323"/>
      <c r="O311" s="293"/>
      <c r="Q311" s="39">
        <v>28</v>
      </c>
      <c r="R311" s="291"/>
      <c r="S311" s="323"/>
      <c r="T311" s="323"/>
      <c r="U311" s="293"/>
      <c r="W311" s="39">
        <v>39</v>
      </c>
      <c r="X311" s="291"/>
      <c r="Y311" s="323"/>
      <c r="Z311" s="323"/>
      <c r="AA311" s="293"/>
    </row>
    <row r="312" spans="1:108" s="203" customFormat="1" x14ac:dyDescent="0.2">
      <c r="A312" s="39">
        <v>7</v>
      </c>
      <c r="B312" s="291"/>
      <c r="C312" s="323"/>
      <c r="D312" s="323"/>
      <c r="E312" s="293"/>
      <c r="G312" s="39">
        <v>18</v>
      </c>
      <c r="H312" s="291"/>
      <c r="I312" s="294"/>
      <c r="J312" s="294"/>
      <c r="K312" s="294"/>
      <c r="L312" s="291"/>
      <c r="M312" s="323"/>
      <c r="N312" s="323"/>
      <c r="O312" s="293"/>
      <c r="Q312" s="39">
        <v>29</v>
      </c>
      <c r="R312" s="291"/>
      <c r="S312" s="323"/>
      <c r="T312" s="323"/>
      <c r="U312" s="293"/>
      <c r="W312" s="39">
        <v>40</v>
      </c>
      <c r="X312" s="291"/>
      <c r="Y312" s="323"/>
      <c r="Z312" s="323"/>
      <c r="AA312" s="293"/>
    </row>
    <row r="313" spans="1:108" s="203" customFormat="1" x14ac:dyDescent="0.2">
      <c r="A313" s="39">
        <v>8</v>
      </c>
      <c r="B313" s="291"/>
      <c r="C313" s="323"/>
      <c r="D313" s="323"/>
      <c r="E313" s="293"/>
      <c r="G313" s="39">
        <v>19</v>
      </c>
      <c r="H313" s="291"/>
      <c r="I313" s="294"/>
      <c r="J313" s="294"/>
      <c r="K313" s="294"/>
      <c r="L313" s="291"/>
      <c r="M313" s="323"/>
      <c r="N313" s="323"/>
      <c r="O313" s="293"/>
      <c r="Q313" s="39">
        <v>30</v>
      </c>
      <c r="R313" s="291"/>
      <c r="S313" s="323"/>
      <c r="T313" s="323"/>
      <c r="U313" s="293"/>
      <c r="W313" s="39">
        <v>41</v>
      </c>
      <c r="X313" s="291"/>
      <c r="Y313" s="323"/>
      <c r="Z313" s="323"/>
      <c r="AA313" s="293"/>
    </row>
    <row r="314" spans="1:108" s="203" customFormat="1" x14ac:dyDescent="0.2">
      <c r="A314" s="39">
        <v>9</v>
      </c>
      <c r="B314" s="291"/>
      <c r="C314" s="323"/>
      <c r="D314" s="323"/>
      <c r="E314" s="293"/>
      <c r="G314" s="39">
        <v>20</v>
      </c>
      <c r="H314" s="291"/>
      <c r="I314" s="294"/>
      <c r="J314" s="294"/>
      <c r="K314" s="294"/>
      <c r="L314" s="291"/>
      <c r="M314" s="323"/>
      <c r="N314" s="323"/>
      <c r="O314" s="293"/>
      <c r="Q314" s="39">
        <v>31</v>
      </c>
      <c r="R314" s="291"/>
      <c r="S314" s="323"/>
      <c r="T314" s="323"/>
      <c r="U314" s="293"/>
      <c r="W314" s="39">
        <v>42</v>
      </c>
      <c r="X314" s="291"/>
      <c r="Y314" s="323"/>
      <c r="Z314" s="323"/>
      <c r="AA314" s="293"/>
    </row>
    <row r="315" spans="1:108" s="203" customFormat="1" x14ac:dyDescent="0.2">
      <c r="A315" s="39">
        <v>10</v>
      </c>
      <c r="B315" s="291"/>
      <c r="C315" s="323"/>
      <c r="D315" s="323"/>
      <c r="E315" s="293"/>
      <c r="G315" s="39">
        <v>21</v>
      </c>
      <c r="H315" s="291"/>
      <c r="I315" s="294"/>
      <c r="J315" s="294"/>
      <c r="K315" s="294"/>
      <c r="L315" s="291"/>
      <c r="M315" s="323"/>
      <c r="N315" s="323"/>
      <c r="O315" s="293"/>
      <c r="Q315" s="39">
        <v>32</v>
      </c>
      <c r="R315" s="291"/>
      <c r="S315" s="323"/>
      <c r="T315" s="323"/>
      <c r="U315" s="293"/>
      <c r="W315" s="39">
        <v>43</v>
      </c>
      <c r="X315" s="291"/>
      <c r="Y315" s="323"/>
      <c r="Z315" s="323"/>
      <c r="AA315" s="293"/>
    </row>
    <row r="316" spans="1:108" s="203" customFormat="1" ht="13.5" thickBot="1" x14ac:dyDescent="0.25">
      <c r="A316" s="39">
        <v>11</v>
      </c>
      <c r="B316" s="291"/>
      <c r="C316" s="323"/>
      <c r="D316" s="323"/>
      <c r="E316" s="293"/>
      <c r="G316" s="39">
        <v>22</v>
      </c>
      <c r="H316" s="291"/>
      <c r="I316" s="294"/>
      <c r="J316" s="294"/>
      <c r="K316" s="294"/>
      <c r="L316" s="291"/>
      <c r="M316" s="323"/>
      <c r="N316" s="323"/>
      <c r="O316" s="293"/>
      <c r="Q316" s="39">
        <v>33</v>
      </c>
      <c r="R316" s="291"/>
      <c r="S316" s="323"/>
      <c r="T316" s="323"/>
      <c r="U316" s="293"/>
      <c r="W316" s="319"/>
      <c r="X316" s="320" t="s">
        <v>5</v>
      </c>
      <c r="Y316" s="321"/>
      <c r="Z316" s="321"/>
      <c r="AA316" s="322">
        <f>SUM(E306:E316)+SUM(O306:O316)+SUM(AA306:AA315)+SUM(U306:U316)</f>
        <v>0</v>
      </c>
    </row>
    <row r="317" spans="1:108" s="203" customFormat="1" x14ac:dyDescent="0.2">
      <c r="B317" s="208"/>
      <c r="D317" s="209"/>
      <c r="E317" s="204"/>
      <c r="H317" s="208"/>
      <c r="L317" s="208"/>
      <c r="N317" s="209"/>
      <c r="O317" s="204"/>
      <c r="R317" s="208"/>
      <c r="T317" s="209"/>
      <c r="U317" s="204"/>
      <c r="X317" s="208"/>
      <c r="AA317" s="204"/>
    </row>
    <row r="318" spans="1:108" s="203" customFormat="1" x14ac:dyDescent="0.2">
      <c r="B318" s="208"/>
      <c r="D318" s="209"/>
      <c r="E318" s="204"/>
      <c r="H318" s="208"/>
      <c r="L318" s="208"/>
      <c r="N318" s="209"/>
      <c r="O318" s="204"/>
      <c r="R318" s="208"/>
      <c r="T318" s="209"/>
      <c r="U318" s="204"/>
      <c r="X318" s="208"/>
      <c r="AA318" s="204"/>
    </row>
    <row r="319" spans="1:108" s="203" customFormat="1" x14ac:dyDescent="0.2">
      <c r="B319" s="208"/>
      <c r="D319" s="209"/>
      <c r="E319" s="204"/>
      <c r="H319" s="208"/>
      <c r="L319" s="208"/>
      <c r="N319" s="209"/>
      <c r="O319" s="204"/>
      <c r="R319" s="208"/>
      <c r="T319" s="209"/>
      <c r="U319" s="204"/>
      <c r="X319" s="208"/>
      <c r="AA319" s="204"/>
    </row>
    <row r="320" spans="1:108" s="203" customFormat="1" x14ac:dyDescent="0.2">
      <c r="B320" s="208"/>
      <c r="D320" s="209"/>
      <c r="E320" s="204"/>
      <c r="H320" s="208"/>
      <c r="L320" s="208"/>
      <c r="N320" s="209"/>
      <c r="O320" s="204"/>
      <c r="R320" s="208"/>
      <c r="T320" s="209"/>
      <c r="U320" s="204"/>
      <c r="X320" s="208"/>
      <c r="AA320" s="204"/>
    </row>
    <row r="321" spans="1:108" s="203" customFormat="1" x14ac:dyDescent="0.2">
      <c r="B321" s="208"/>
      <c r="D321" s="209"/>
      <c r="E321" s="204"/>
      <c r="H321" s="208"/>
      <c r="L321" s="208"/>
      <c r="N321" s="209"/>
      <c r="O321" s="204"/>
      <c r="R321" s="208"/>
      <c r="T321" s="209"/>
      <c r="U321" s="204"/>
      <c r="X321" s="208"/>
      <c r="AA321" s="204"/>
    </row>
    <row r="322" spans="1:108" s="203" customFormat="1" x14ac:dyDescent="0.2">
      <c r="B322" s="208"/>
      <c r="D322" s="209"/>
      <c r="E322" s="204"/>
      <c r="H322" s="208"/>
      <c r="L322" s="208"/>
      <c r="N322" s="209"/>
      <c r="O322" s="204"/>
      <c r="R322" s="208"/>
      <c r="T322" s="209"/>
      <c r="U322" s="204"/>
      <c r="X322" s="208"/>
      <c r="AA322" s="204"/>
    </row>
    <row r="323" spans="1:108" s="203" customFormat="1" ht="13.5" thickBot="1" x14ac:dyDescent="0.25">
      <c r="B323" s="208"/>
      <c r="D323" s="209"/>
      <c r="E323" s="204"/>
      <c r="H323" s="208"/>
      <c r="L323" s="208"/>
      <c r="N323" s="209"/>
      <c r="O323" s="204"/>
      <c r="R323" s="208"/>
      <c r="T323" s="209"/>
      <c r="U323" s="204"/>
      <c r="X323" s="208"/>
      <c r="AA323" s="204"/>
    </row>
    <row r="324" spans="1:108" ht="12.75" customHeight="1" x14ac:dyDescent="0.2">
      <c r="A324" s="33">
        <v>14</v>
      </c>
      <c r="B324" s="34"/>
      <c r="C324" s="471" t="s">
        <v>181</v>
      </c>
      <c r="D324" s="458" t="s">
        <v>93</v>
      </c>
      <c r="E324" s="460" t="s">
        <v>21</v>
      </c>
      <c r="F324" s="203"/>
      <c r="G324" s="33"/>
      <c r="H324" s="34"/>
      <c r="I324" s="34"/>
      <c r="J324" s="34"/>
      <c r="K324" s="34"/>
      <c r="L324" s="34"/>
      <c r="M324" s="471" t="s">
        <v>181</v>
      </c>
      <c r="N324" s="458" t="s">
        <v>93</v>
      </c>
      <c r="O324" s="460" t="s">
        <v>21</v>
      </c>
      <c r="Q324" s="33">
        <v>14</v>
      </c>
      <c r="R324" s="34"/>
      <c r="S324" s="471" t="s">
        <v>181</v>
      </c>
      <c r="T324" s="458" t="s">
        <v>93</v>
      </c>
      <c r="U324" s="460" t="s">
        <v>21</v>
      </c>
      <c r="W324" s="33"/>
      <c r="X324" s="34"/>
      <c r="Y324" s="471" t="s">
        <v>181</v>
      </c>
      <c r="Z324" s="471" t="s">
        <v>93</v>
      </c>
      <c r="AA324" s="460" t="s">
        <v>21</v>
      </c>
      <c r="AB324" s="203"/>
      <c r="AC324" s="203"/>
      <c r="AD324" s="203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203"/>
      <c r="AT324" s="203"/>
      <c r="AU324" s="203"/>
      <c r="AV324" s="203"/>
      <c r="AW324" s="203"/>
      <c r="AX324" s="203"/>
      <c r="AY324" s="203"/>
      <c r="AZ324" s="203"/>
      <c r="BA324" s="203"/>
      <c r="BB324" s="203"/>
      <c r="BC324" s="203"/>
      <c r="BD324" s="203"/>
      <c r="BE324" s="203"/>
      <c r="BF324" s="203"/>
      <c r="BG324" s="203"/>
      <c r="BH324" s="203"/>
      <c r="BI324" s="203"/>
      <c r="BJ324" s="203"/>
      <c r="BK324" s="203"/>
      <c r="BL324" s="203"/>
      <c r="BM324" s="203"/>
      <c r="BN324" s="203"/>
      <c r="BO324" s="203"/>
      <c r="BP324" s="203"/>
      <c r="BQ324" s="203"/>
      <c r="BR324" s="203"/>
      <c r="BS324" s="203"/>
      <c r="BT324" s="203"/>
      <c r="BU324" s="203"/>
      <c r="BV324" s="203"/>
      <c r="BW324" s="203"/>
      <c r="BX324" s="203"/>
      <c r="BY324" s="203"/>
      <c r="BZ324" s="203"/>
      <c r="CA324" s="203"/>
      <c r="CB324" s="203"/>
      <c r="CC324" s="203"/>
      <c r="CD324" s="203"/>
      <c r="CE324" s="203"/>
      <c r="CF324" s="203"/>
      <c r="CG324" s="203"/>
      <c r="CH324" s="203"/>
      <c r="CI324" s="203"/>
      <c r="CJ324" s="203"/>
      <c r="CK324" s="203"/>
      <c r="CL324" s="203"/>
      <c r="CM324" s="203"/>
      <c r="CN324" s="203"/>
      <c r="CO324" s="203"/>
      <c r="CP324" s="203"/>
      <c r="CQ324" s="203"/>
      <c r="CR324" s="203"/>
      <c r="CS324" s="203"/>
      <c r="CT324" s="203"/>
      <c r="CU324" s="203"/>
      <c r="CV324" s="203"/>
      <c r="CW324" s="203"/>
      <c r="CX324" s="203"/>
      <c r="CY324" s="203"/>
      <c r="CZ324" s="203"/>
      <c r="DA324" s="203"/>
      <c r="DB324" s="203"/>
      <c r="DC324" s="203"/>
      <c r="DD324" s="203"/>
    </row>
    <row r="325" spans="1:108" ht="38.25" x14ac:dyDescent="0.2">
      <c r="A325" s="35" t="s">
        <v>9</v>
      </c>
      <c r="B325" s="64" t="str">
        <f>+" אסמכתא " &amp; B16 &amp;"         חזרה לטבלה "</f>
        <v xml:space="preserve"> אסמכתא          חזרה לטבלה </v>
      </c>
      <c r="C325" s="472"/>
      <c r="D325" s="459"/>
      <c r="E325" s="478"/>
      <c r="F325" s="203"/>
      <c r="G325" s="35" t="s">
        <v>27</v>
      </c>
      <c r="H325" s="64" t="str">
        <f>+" אסמכתא " &amp;B16 &amp;"         חזרה לטבלה "</f>
        <v xml:space="preserve"> אסמכתא          חזרה לטבלה </v>
      </c>
      <c r="I325" s="36"/>
      <c r="J325" s="36"/>
      <c r="K325" s="36"/>
      <c r="L325" s="64" t="str">
        <f>+" אסמכתא " &amp;B16 &amp;"         חזרה לטבלה "</f>
        <v xml:space="preserve"> אסמכתא          חזרה לטבלה </v>
      </c>
      <c r="M325" s="472"/>
      <c r="N325" s="459"/>
      <c r="O325" s="478"/>
      <c r="Q325" s="35" t="s">
        <v>9</v>
      </c>
      <c r="R325" s="64" t="str">
        <f>+" אסמכתא " &amp; B16 &amp;"         חזרה לטבלה "</f>
        <v xml:space="preserve"> אסמכתא          חזרה לטבלה </v>
      </c>
      <c r="S325" s="472"/>
      <c r="T325" s="459"/>
      <c r="U325" s="478"/>
      <c r="W325" s="35" t="s">
        <v>27</v>
      </c>
      <c r="X325" s="64" t="str">
        <f>+" אסמכתא " &amp; B16 &amp;"         חזרה לטבלה "</f>
        <v xml:space="preserve"> אסמכתא          חזרה לטבלה </v>
      </c>
      <c r="Y325" s="472"/>
      <c r="Z325" s="472"/>
      <c r="AA325" s="478"/>
      <c r="AB325" s="203"/>
      <c r="AC325" s="203"/>
      <c r="AD325" s="203"/>
      <c r="AE325" s="203"/>
      <c r="AF325" s="203"/>
      <c r="AG325" s="203"/>
      <c r="AH325" s="203"/>
      <c r="AI325" s="203"/>
      <c r="AJ325" s="203"/>
      <c r="AK325" s="203"/>
      <c r="AL325" s="203"/>
      <c r="AM325" s="203"/>
      <c r="AN325" s="203"/>
      <c r="AO325" s="203"/>
      <c r="AP325" s="203"/>
      <c r="AQ325" s="203"/>
      <c r="AR325" s="203"/>
      <c r="AS325" s="203"/>
      <c r="AT325" s="203"/>
      <c r="AU325" s="203"/>
      <c r="AV325" s="203"/>
      <c r="AW325" s="203"/>
      <c r="AX325" s="203"/>
      <c r="AY325" s="203"/>
      <c r="AZ325" s="203"/>
      <c r="BA325" s="203"/>
      <c r="BB325" s="203"/>
      <c r="BC325" s="203"/>
      <c r="BD325" s="203"/>
      <c r="BE325" s="203"/>
      <c r="BF325" s="203"/>
      <c r="BG325" s="203"/>
      <c r="BH325" s="203"/>
      <c r="BI325" s="203"/>
      <c r="BJ325" s="203"/>
      <c r="BK325" s="203"/>
      <c r="BL325" s="203"/>
      <c r="BM325" s="203"/>
      <c r="BN325" s="203"/>
      <c r="BO325" s="203"/>
      <c r="BP325" s="203"/>
      <c r="BQ325" s="203"/>
      <c r="BR325" s="203"/>
      <c r="BS325" s="203"/>
      <c r="BT325" s="203"/>
      <c r="BU325" s="203"/>
      <c r="BV325" s="203"/>
      <c r="BW325" s="203"/>
      <c r="BX325" s="203"/>
      <c r="BY325" s="203"/>
      <c r="BZ325" s="203"/>
      <c r="CA325" s="203"/>
      <c r="CB325" s="203"/>
      <c r="CC325" s="203"/>
      <c r="CD325" s="203"/>
      <c r="CE325" s="203"/>
      <c r="CF325" s="203"/>
      <c r="CG325" s="203"/>
      <c r="CH325" s="203"/>
      <c r="CI325" s="203"/>
      <c r="CJ325" s="203"/>
      <c r="CK325" s="203"/>
      <c r="CL325" s="203"/>
      <c r="CM325" s="203"/>
      <c r="CN325" s="203"/>
      <c r="CO325" s="203"/>
      <c r="CP325" s="203"/>
      <c r="CQ325" s="203"/>
      <c r="CR325" s="203"/>
      <c r="CS325" s="203"/>
      <c r="CT325" s="203"/>
      <c r="CU325" s="203"/>
      <c r="CV325" s="203"/>
      <c r="CW325" s="203"/>
      <c r="CX325" s="203"/>
      <c r="CY325" s="203"/>
      <c r="CZ325" s="203"/>
      <c r="DA325" s="203"/>
      <c r="DB325" s="203"/>
      <c r="DC325" s="203"/>
      <c r="DD325" s="203"/>
    </row>
    <row r="326" spans="1:108" s="203" customFormat="1" x14ac:dyDescent="0.2">
      <c r="A326" s="39">
        <v>1</v>
      </c>
      <c r="B326" s="291"/>
      <c r="C326" s="323"/>
      <c r="D326" s="323"/>
      <c r="E326" s="293"/>
      <c r="G326" s="39">
        <v>12</v>
      </c>
      <c r="H326" s="291"/>
      <c r="I326" s="294"/>
      <c r="J326" s="294"/>
      <c r="K326" s="294"/>
      <c r="L326" s="291"/>
      <c r="M326" s="323"/>
      <c r="N326" s="323"/>
      <c r="O326" s="293"/>
      <c r="Q326" s="39">
        <v>23</v>
      </c>
      <c r="R326" s="291"/>
      <c r="S326" s="323"/>
      <c r="T326" s="323"/>
      <c r="U326" s="293"/>
      <c r="W326" s="39">
        <v>34</v>
      </c>
      <c r="X326" s="291"/>
      <c r="Y326" s="323"/>
      <c r="Z326" s="323"/>
      <c r="AA326" s="293"/>
    </row>
    <row r="327" spans="1:108" s="203" customFormat="1" x14ac:dyDescent="0.2">
      <c r="A327" s="39">
        <v>2</v>
      </c>
      <c r="B327" s="291"/>
      <c r="C327" s="323"/>
      <c r="D327" s="323"/>
      <c r="E327" s="293"/>
      <c r="G327" s="39">
        <v>13</v>
      </c>
      <c r="H327" s="291"/>
      <c r="I327" s="294"/>
      <c r="J327" s="294"/>
      <c r="K327" s="294"/>
      <c r="L327" s="291"/>
      <c r="M327" s="323"/>
      <c r="N327" s="323"/>
      <c r="O327" s="293"/>
      <c r="Q327" s="39">
        <v>24</v>
      </c>
      <c r="R327" s="291"/>
      <c r="S327" s="323"/>
      <c r="T327" s="323"/>
      <c r="U327" s="293"/>
      <c r="W327" s="39">
        <v>35</v>
      </c>
      <c r="X327" s="291"/>
      <c r="Y327" s="323"/>
      <c r="Z327" s="323"/>
      <c r="AA327" s="293"/>
    </row>
    <row r="328" spans="1:108" s="203" customFormat="1" x14ac:dyDescent="0.2">
      <c r="A328" s="39">
        <v>3</v>
      </c>
      <c r="B328" s="291"/>
      <c r="C328" s="323"/>
      <c r="D328" s="323"/>
      <c r="E328" s="293"/>
      <c r="G328" s="39">
        <v>14</v>
      </c>
      <c r="H328" s="291"/>
      <c r="I328" s="294"/>
      <c r="J328" s="294"/>
      <c r="K328" s="294"/>
      <c r="L328" s="291"/>
      <c r="M328" s="323"/>
      <c r="N328" s="323"/>
      <c r="O328" s="293"/>
      <c r="Q328" s="39">
        <v>25</v>
      </c>
      <c r="R328" s="291"/>
      <c r="S328" s="323"/>
      <c r="T328" s="323"/>
      <c r="U328" s="293"/>
      <c r="W328" s="39">
        <v>36</v>
      </c>
      <c r="X328" s="291"/>
      <c r="Y328" s="323"/>
      <c r="Z328" s="323"/>
      <c r="AA328" s="293"/>
    </row>
    <row r="329" spans="1:108" s="203" customFormat="1" x14ac:dyDescent="0.2">
      <c r="A329" s="39">
        <v>4</v>
      </c>
      <c r="B329" s="291"/>
      <c r="C329" s="323"/>
      <c r="D329" s="323"/>
      <c r="E329" s="293"/>
      <c r="G329" s="39">
        <v>15</v>
      </c>
      <c r="H329" s="291"/>
      <c r="I329" s="294"/>
      <c r="J329" s="294"/>
      <c r="K329" s="294"/>
      <c r="L329" s="291"/>
      <c r="M329" s="323"/>
      <c r="N329" s="323"/>
      <c r="O329" s="293"/>
      <c r="Q329" s="39">
        <v>26</v>
      </c>
      <c r="R329" s="291"/>
      <c r="S329" s="323"/>
      <c r="T329" s="323"/>
      <c r="U329" s="293"/>
      <c r="W329" s="39">
        <v>37</v>
      </c>
      <c r="X329" s="291"/>
      <c r="Y329" s="323"/>
      <c r="Z329" s="323"/>
      <c r="AA329" s="293"/>
    </row>
    <row r="330" spans="1:108" s="203" customFormat="1" x14ac:dyDescent="0.2">
      <c r="A330" s="39">
        <v>5</v>
      </c>
      <c r="B330" s="291"/>
      <c r="C330" s="323"/>
      <c r="D330" s="323"/>
      <c r="E330" s="293"/>
      <c r="G330" s="39">
        <v>16</v>
      </c>
      <c r="H330" s="291"/>
      <c r="I330" s="294"/>
      <c r="J330" s="294"/>
      <c r="K330" s="294"/>
      <c r="L330" s="291"/>
      <c r="M330" s="323"/>
      <c r="N330" s="323"/>
      <c r="O330" s="293"/>
      <c r="Q330" s="39">
        <v>27</v>
      </c>
      <c r="R330" s="291"/>
      <c r="S330" s="323"/>
      <c r="T330" s="323"/>
      <c r="U330" s="293"/>
      <c r="W330" s="39">
        <v>38</v>
      </c>
      <c r="X330" s="291"/>
      <c r="Y330" s="323"/>
      <c r="Z330" s="323"/>
      <c r="AA330" s="293"/>
    </row>
    <row r="331" spans="1:108" s="203" customFormat="1" x14ac:dyDescent="0.2">
      <c r="A331" s="39">
        <v>6</v>
      </c>
      <c r="B331" s="291"/>
      <c r="C331" s="323"/>
      <c r="D331" s="323"/>
      <c r="E331" s="293"/>
      <c r="G331" s="39">
        <v>17</v>
      </c>
      <c r="H331" s="291"/>
      <c r="I331" s="294"/>
      <c r="J331" s="294"/>
      <c r="K331" s="294"/>
      <c r="L331" s="291"/>
      <c r="M331" s="323"/>
      <c r="N331" s="323"/>
      <c r="O331" s="293"/>
      <c r="Q331" s="39">
        <v>28</v>
      </c>
      <c r="R331" s="291"/>
      <c r="S331" s="323"/>
      <c r="T331" s="323"/>
      <c r="U331" s="293"/>
      <c r="W331" s="39">
        <v>39</v>
      </c>
      <c r="X331" s="291"/>
      <c r="Y331" s="323"/>
      <c r="Z331" s="323"/>
      <c r="AA331" s="293"/>
    </row>
    <row r="332" spans="1:108" s="203" customFormat="1" x14ac:dyDescent="0.2">
      <c r="A332" s="39">
        <v>7</v>
      </c>
      <c r="B332" s="291"/>
      <c r="C332" s="323"/>
      <c r="D332" s="323"/>
      <c r="E332" s="293"/>
      <c r="G332" s="39">
        <v>18</v>
      </c>
      <c r="H332" s="291"/>
      <c r="I332" s="294"/>
      <c r="J332" s="294"/>
      <c r="K332" s="294"/>
      <c r="L332" s="291"/>
      <c r="M332" s="323"/>
      <c r="N332" s="323"/>
      <c r="O332" s="293"/>
      <c r="Q332" s="39">
        <v>29</v>
      </c>
      <c r="R332" s="291"/>
      <c r="S332" s="323"/>
      <c r="T332" s="323"/>
      <c r="U332" s="293"/>
      <c r="W332" s="39">
        <v>40</v>
      </c>
      <c r="X332" s="291"/>
      <c r="Y332" s="323"/>
      <c r="Z332" s="323"/>
      <c r="AA332" s="293"/>
    </row>
    <row r="333" spans="1:108" s="203" customFormat="1" x14ac:dyDescent="0.2">
      <c r="A333" s="39">
        <v>8</v>
      </c>
      <c r="B333" s="291"/>
      <c r="C333" s="323"/>
      <c r="D333" s="323"/>
      <c r="E333" s="293"/>
      <c r="G333" s="39">
        <v>19</v>
      </c>
      <c r="H333" s="291"/>
      <c r="I333" s="294"/>
      <c r="J333" s="294"/>
      <c r="K333" s="294"/>
      <c r="L333" s="291"/>
      <c r="M333" s="323"/>
      <c r="N333" s="323"/>
      <c r="O333" s="293"/>
      <c r="Q333" s="39">
        <v>30</v>
      </c>
      <c r="R333" s="291"/>
      <c r="S333" s="323"/>
      <c r="T333" s="323"/>
      <c r="U333" s="293"/>
      <c r="W333" s="39">
        <v>41</v>
      </c>
      <c r="X333" s="291"/>
      <c r="Y333" s="323"/>
      <c r="Z333" s="323"/>
      <c r="AA333" s="293"/>
    </row>
    <row r="334" spans="1:108" s="203" customFormat="1" x14ac:dyDescent="0.2">
      <c r="A334" s="39">
        <v>9</v>
      </c>
      <c r="B334" s="291"/>
      <c r="C334" s="323"/>
      <c r="D334" s="323"/>
      <c r="E334" s="293"/>
      <c r="G334" s="39">
        <v>20</v>
      </c>
      <c r="H334" s="291"/>
      <c r="I334" s="294"/>
      <c r="J334" s="294"/>
      <c r="K334" s="294"/>
      <c r="L334" s="291"/>
      <c r="M334" s="323"/>
      <c r="N334" s="323"/>
      <c r="O334" s="293"/>
      <c r="Q334" s="39">
        <v>31</v>
      </c>
      <c r="R334" s="291"/>
      <c r="S334" s="323"/>
      <c r="T334" s="323"/>
      <c r="U334" s="293"/>
      <c r="W334" s="39">
        <v>42</v>
      </c>
      <c r="X334" s="291"/>
      <c r="Y334" s="323"/>
      <c r="Z334" s="323"/>
      <c r="AA334" s="293"/>
    </row>
    <row r="335" spans="1:108" s="203" customFormat="1" x14ac:dyDescent="0.2">
      <c r="A335" s="39">
        <v>10</v>
      </c>
      <c r="B335" s="291"/>
      <c r="C335" s="323"/>
      <c r="D335" s="323"/>
      <c r="E335" s="293"/>
      <c r="G335" s="39">
        <v>21</v>
      </c>
      <c r="H335" s="291"/>
      <c r="I335" s="294"/>
      <c r="J335" s="294"/>
      <c r="K335" s="294"/>
      <c r="L335" s="291"/>
      <c r="M335" s="323"/>
      <c r="N335" s="323"/>
      <c r="O335" s="293"/>
      <c r="Q335" s="39">
        <v>32</v>
      </c>
      <c r="R335" s="291"/>
      <c r="S335" s="323"/>
      <c r="T335" s="323"/>
      <c r="U335" s="293"/>
      <c r="W335" s="39">
        <v>43</v>
      </c>
      <c r="X335" s="291"/>
      <c r="Y335" s="323"/>
      <c r="Z335" s="323"/>
      <c r="AA335" s="293"/>
    </row>
    <row r="336" spans="1:108" s="203" customFormat="1" ht="13.5" thickBot="1" x14ac:dyDescent="0.25">
      <c r="A336" s="39">
        <v>11</v>
      </c>
      <c r="B336" s="291"/>
      <c r="C336" s="323"/>
      <c r="D336" s="323"/>
      <c r="E336" s="293"/>
      <c r="G336" s="39">
        <v>22</v>
      </c>
      <c r="H336" s="291"/>
      <c r="I336" s="294"/>
      <c r="J336" s="294"/>
      <c r="K336" s="294"/>
      <c r="L336" s="291"/>
      <c r="M336" s="323"/>
      <c r="N336" s="323"/>
      <c r="O336" s="293"/>
      <c r="Q336" s="39">
        <v>33</v>
      </c>
      <c r="R336" s="291"/>
      <c r="S336" s="323"/>
      <c r="T336" s="323"/>
      <c r="U336" s="293"/>
      <c r="W336" s="319"/>
      <c r="X336" s="320" t="s">
        <v>5</v>
      </c>
      <c r="Y336" s="321"/>
      <c r="Z336" s="321"/>
      <c r="AA336" s="322">
        <f>SUM(E326:E336)+SUM(O326:O336)+SUM(AA326:AA335)+SUM(U326:U336)</f>
        <v>0</v>
      </c>
    </row>
    <row r="337" spans="1:108" s="203" customFormat="1" x14ac:dyDescent="0.2">
      <c r="B337" s="208"/>
      <c r="D337" s="209"/>
      <c r="E337" s="204"/>
      <c r="H337" s="208"/>
      <c r="L337" s="208"/>
      <c r="N337" s="209"/>
      <c r="O337" s="204"/>
      <c r="R337" s="208"/>
      <c r="T337" s="209"/>
      <c r="U337" s="204"/>
      <c r="X337" s="208"/>
      <c r="AA337" s="204"/>
    </row>
    <row r="338" spans="1:108" s="203" customFormat="1" x14ac:dyDescent="0.2">
      <c r="B338" s="208"/>
      <c r="D338" s="209"/>
      <c r="E338" s="204"/>
      <c r="H338" s="208"/>
      <c r="L338" s="208"/>
      <c r="N338" s="209"/>
      <c r="O338" s="204"/>
      <c r="R338" s="208"/>
      <c r="T338" s="209"/>
      <c r="U338" s="204"/>
      <c r="X338" s="208"/>
      <c r="AA338" s="204"/>
    </row>
    <row r="339" spans="1:108" s="203" customFormat="1" x14ac:dyDescent="0.2">
      <c r="B339" s="208"/>
      <c r="D339" s="209"/>
      <c r="E339" s="204"/>
      <c r="H339" s="208"/>
      <c r="L339" s="208"/>
      <c r="N339" s="209"/>
      <c r="O339" s="204"/>
      <c r="R339" s="208"/>
      <c r="T339" s="209"/>
      <c r="U339" s="204"/>
      <c r="X339" s="208"/>
      <c r="AA339" s="204"/>
    </row>
    <row r="340" spans="1:108" s="203" customFormat="1" x14ac:dyDescent="0.2">
      <c r="B340" s="208"/>
      <c r="D340" s="209"/>
      <c r="E340" s="204"/>
      <c r="H340" s="208"/>
      <c r="L340" s="208"/>
      <c r="N340" s="209"/>
      <c r="O340" s="204"/>
      <c r="R340" s="208"/>
      <c r="T340" s="209"/>
      <c r="U340" s="204"/>
      <c r="X340" s="208"/>
      <c r="AA340" s="204"/>
    </row>
    <row r="341" spans="1:108" s="203" customFormat="1" x14ac:dyDescent="0.2">
      <c r="B341" s="208"/>
      <c r="D341" s="209"/>
      <c r="E341" s="204"/>
      <c r="H341" s="208"/>
      <c r="L341" s="208"/>
      <c r="N341" s="209"/>
      <c r="O341" s="204"/>
      <c r="R341" s="208"/>
      <c r="T341" s="209"/>
      <c r="U341" s="204"/>
      <c r="X341" s="208"/>
      <c r="AA341" s="204"/>
    </row>
    <row r="342" spans="1:108" s="203" customFormat="1" x14ac:dyDescent="0.2">
      <c r="B342" s="208"/>
      <c r="D342" s="209"/>
      <c r="E342" s="204"/>
      <c r="H342" s="208"/>
      <c r="L342" s="208"/>
      <c r="N342" s="209"/>
      <c r="O342" s="204"/>
      <c r="R342" s="208"/>
      <c r="T342" s="209"/>
      <c r="U342" s="204"/>
      <c r="X342" s="208"/>
      <c r="AA342" s="204"/>
    </row>
    <row r="343" spans="1:108" s="203" customFormat="1" ht="13.5" thickBot="1" x14ac:dyDescent="0.25">
      <c r="B343" s="208"/>
      <c r="D343" s="209"/>
      <c r="E343" s="204"/>
      <c r="H343" s="208"/>
      <c r="L343" s="208"/>
      <c r="N343" s="209"/>
      <c r="O343" s="204"/>
      <c r="R343" s="208"/>
      <c r="T343" s="209"/>
      <c r="U343" s="204"/>
      <c r="X343" s="208"/>
      <c r="AA343" s="204"/>
    </row>
    <row r="344" spans="1:108" ht="12.75" customHeight="1" x14ac:dyDescent="0.2">
      <c r="A344" s="33">
        <v>15</v>
      </c>
      <c r="B344" s="34"/>
      <c r="C344" s="471" t="s">
        <v>181</v>
      </c>
      <c r="D344" s="458" t="s">
        <v>93</v>
      </c>
      <c r="E344" s="460" t="s">
        <v>21</v>
      </c>
      <c r="F344" s="203"/>
      <c r="G344" s="33"/>
      <c r="H344" s="34"/>
      <c r="I344" s="34"/>
      <c r="J344" s="34"/>
      <c r="K344" s="34"/>
      <c r="L344" s="34"/>
      <c r="M344" s="471" t="s">
        <v>181</v>
      </c>
      <c r="N344" s="458" t="s">
        <v>93</v>
      </c>
      <c r="O344" s="460" t="s">
        <v>21</v>
      </c>
      <c r="Q344" s="33">
        <v>15</v>
      </c>
      <c r="R344" s="34"/>
      <c r="S344" s="471" t="s">
        <v>181</v>
      </c>
      <c r="T344" s="458" t="s">
        <v>93</v>
      </c>
      <c r="U344" s="460" t="s">
        <v>21</v>
      </c>
      <c r="W344" s="33"/>
      <c r="X344" s="34"/>
      <c r="Y344" s="471" t="s">
        <v>181</v>
      </c>
      <c r="Z344" s="471" t="s">
        <v>93</v>
      </c>
      <c r="AA344" s="460" t="s">
        <v>21</v>
      </c>
      <c r="AB344" s="203"/>
      <c r="AC344" s="203"/>
      <c r="AD344" s="203"/>
      <c r="AE344" s="203"/>
      <c r="AF344" s="203"/>
      <c r="AG344" s="203"/>
      <c r="AH344" s="203"/>
      <c r="AI344" s="203"/>
      <c r="AJ344" s="203"/>
      <c r="AK344" s="203"/>
      <c r="AL344" s="203"/>
      <c r="AM344" s="203"/>
      <c r="AN344" s="203"/>
      <c r="AO344" s="203"/>
      <c r="AP344" s="203"/>
      <c r="AQ344" s="203"/>
      <c r="AR344" s="203"/>
      <c r="AS344" s="203"/>
      <c r="AT344" s="203"/>
      <c r="AU344" s="203"/>
      <c r="AV344" s="203"/>
      <c r="AW344" s="203"/>
      <c r="AX344" s="203"/>
      <c r="AY344" s="203"/>
      <c r="AZ344" s="203"/>
      <c r="BA344" s="203"/>
      <c r="BB344" s="203"/>
      <c r="BC344" s="203"/>
      <c r="BD344" s="203"/>
      <c r="BE344" s="203"/>
      <c r="BF344" s="203"/>
      <c r="BG344" s="203"/>
      <c r="BH344" s="203"/>
      <c r="BI344" s="203"/>
      <c r="BJ344" s="203"/>
      <c r="BK344" s="203"/>
      <c r="BL344" s="203"/>
      <c r="BM344" s="203"/>
      <c r="BN344" s="203"/>
      <c r="BO344" s="203"/>
      <c r="BP344" s="203"/>
      <c r="BQ344" s="203"/>
      <c r="BR344" s="203"/>
      <c r="BS344" s="203"/>
      <c r="BT344" s="203"/>
      <c r="BU344" s="203"/>
      <c r="BV344" s="203"/>
      <c r="BW344" s="203"/>
      <c r="BX344" s="203"/>
      <c r="BY344" s="203"/>
      <c r="BZ344" s="203"/>
      <c r="CA344" s="203"/>
      <c r="CB344" s="203"/>
      <c r="CC344" s="203"/>
      <c r="CD344" s="203"/>
      <c r="CE344" s="203"/>
      <c r="CF344" s="203"/>
      <c r="CG344" s="203"/>
      <c r="CH344" s="203"/>
      <c r="CI344" s="203"/>
      <c r="CJ344" s="203"/>
      <c r="CK344" s="203"/>
      <c r="CL344" s="203"/>
      <c r="CM344" s="203"/>
      <c r="CN344" s="203"/>
      <c r="CO344" s="203"/>
      <c r="CP344" s="203"/>
      <c r="CQ344" s="203"/>
      <c r="CR344" s="203"/>
      <c r="CS344" s="203"/>
      <c r="CT344" s="203"/>
      <c r="CU344" s="203"/>
      <c r="CV344" s="203"/>
      <c r="CW344" s="203"/>
      <c r="CX344" s="203"/>
      <c r="CY344" s="203"/>
      <c r="CZ344" s="203"/>
      <c r="DA344" s="203"/>
      <c r="DB344" s="203"/>
      <c r="DC344" s="203"/>
      <c r="DD344" s="203"/>
    </row>
    <row r="345" spans="1:108" ht="38.25" x14ac:dyDescent="0.2">
      <c r="A345" s="35" t="s">
        <v>9</v>
      </c>
      <c r="B345" s="64" t="str">
        <f>+" אסמכתא " &amp; B17 &amp;"         חזרה לטבלה "</f>
        <v xml:space="preserve"> אסמכתא          חזרה לטבלה </v>
      </c>
      <c r="C345" s="472"/>
      <c r="D345" s="459"/>
      <c r="E345" s="478"/>
      <c r="F345" s="203"/>
      <c r="G345" s="35" t="s">
        <v>27</v>
      </c>
      <c r="H345" s="64" t="str">
        <f>+" אסמכתא " &amp; B17 &amp;"         חזרה לטבלה "</f>
        <v xml:space="preserve"> אסמכתא          חזרה לטבלה </v>
      </c>
      <c r="I345" s="36"/>
      <c r="J345" s="36"/>
      <c r="K345" s="36"/>
      <c r="L345" s="64" t="str">
        <f>+" אסמכתא " &amp; B17 &amp;"         חזרה לטבלה "</f>
        <v xml:space="preserve"> אסמכתא          חזרה לטבלה </v>
      </c>
      <c r="M345" s="472"/>
      <c r="N345" s="459"/>
      <c r="O345" s="478"/>
      <c r="Q345" s="35" t="s">
        <v>9</v>
      </c>
      <c r="R345" s="64" t="str">
        <f>+" אסמכתא " &amp; B17 &amp;"         חזרה לטבלה "</f>
        <v xml:space="preserve"> אסמכתא          חזרה לטבלה </v>
      </c>
      <c r="S345" s="472"/>
      <c r="T345" s="459"/>
      <c r="U345" s="478"/>
      <c r="W345" s="35" t="s">
        <v>27</v>
      </c>
      <c r="X345" s="64" t="str">
        <f>+" אסמכתא " &amp; B17 &amp;"         חזרה לטבלה "</f>
        <v xml:space="preserve"> אסמכתא          חזרה לטבלה </v>
      </c>
      <c r="Y345" s="472"/>
      <c r="Z345" s="472"/>
      <c r="AA345" s="478"/>
      <c r="AB345" s="203"/>
      <c r="AC345" s="203"/>
      <c r="AD345" s="203"/>
      <c r="AE345" s="203"/>
      <c r="AF345" s="203"/>
      <c r="AG345" s="203"/>
      <c r="AH345" s="203"/>
      <c r="AI345" s="203"/>
      <c r="AJ345" s="203"/>
      <c r="AK345" s="203"/>
      <c r="AL345" s="203"/>
      <c r="AM345" s="203"/>
      <c r="AN345" s="203"/>
      <c r="AO345" s="203"/>
      <c r="AP345" s="203"/>
      <c r="AQ345" s="203"/>
      <c r="AR345" s="203"/>
      <c r="AS345" s="203"/>
      <c r="AT345" s="203"/>
      <c r="AU345" s="203"/>
      <c r="AV345" s="203"/>
      <c r="AW345" s="203"/>
      <c r="AX345" s="203"/>
      <c r="AY345" s="203"/>
      <c r="AZ345" s="203"/>
      <c r="BA345" s="203"/>
      <c r="BB345" s="203"/>
      <c r="BC345" s="203"/>
      <c r="BD345" s="203"/>
      <c r="BE345" s="203"/>
      <c r="BF345" s="203"/>
      <c r="BG345" s="203"/>
      <c r="BH345" s="203"/>
      <c r="BI345" s="203"/>
      <c r="BJ345" s="203"/>
      <c r="BK345" s="203"/>
      <c r="BL345" s="203"/>
      <c r="BM345" s="203"/>
      <c r="BN345" s="203"/>
      <c r="BO345" s="203"/>
      <c r="BP345" s="203"/>
      <c r="BQ345" s="203"/>
      <c r="BR345" s="203"/>
      <c r="BS345" s="203"/>
      <c r="BT345" s="203"/>
      <c r="BU345" s="203"/>
      <c r="BV345" s="203"/>
      <c r="BW345" s="203"/>
      <c r="BX345" s="203"/>
      <c r="BY345" s="203"/>
      <c r="BZ345" s="203"/>
      <c r="CA345" s="203"/>
      <c r="CB345" s="203"/>
      <c r="CC345" s="203"/>
      <c r="CD345" s="203"/>
      <c r="CE345" s="203"/>
      <c r="CF345" s="203"/>
      <c r="CG345" s="203"/>
      <c r="CH345" s="203"/>
      <c r="CI345" s="203"/>
      <c r="CJ345" s="203"/>
      <c r="CK345" s="203"/>
      <c r="CL345" s="203"/>
      <c r="CM345" s="203"/>
      <c r="CN345" s="203"/>
      <c r="CO345" s="203"/>
      <c r="CP345" s="203"/>
      <c r="CQ345" s="203"/>
      <c r="CR345" s="203"/>
      <c r="CS345" s="203"/>
      <c r="CT345" s="203"/>
      <c r="CU345" s="203"/>
      <c r="CV345" s="203"/>
      <c r="CW345" s="203"/>
      <c r="CX345" s="203"/>
      <c r="CY345" s="203"/>
      <c r="CZ345" s="203"/>
      <c r="DA345" s="203"/>
      <c r="DB345" s="203"/>
      <c r="DC345" s="203"/>
      <c r="DD345" s="203"/>
    </row>
    <row r="346" spans="1:108" s="203" customFormat="1" x14ac:dyDescent="0.2">
      <c r="A346" s="39">
        <v>1</v>
      </c>
      <c r="B346" s="291"/>
      <c r="C346" s="323"/>
      <c r="D346" s="323"/>
      <c r="E346" s="293"/>
      <c r="G346" s="39">
        <v>12</v>
      </c>
      <c r="H346" s="291"/>
      <c r="I346" s="294"/>
      <c r="J346" s="294"/>
      <c r="K346" s="294"/>
      <c r="L346" s="291"/>
      <c r="M346" s="323"/>
      <c r="N346" s="323"/>
      <c r="O346" s="293"/>
      <c r="Q346" s="39">
        <v>23</v>
      </c>
      <c r="R346" s="291"/>
      <c r="S346" s="323"/>
      <c r="T346" s="323"/>
      <c r="U346" s="293"/>
      <c r="W346" s="39">
        <v>34</v>
      </c>
      <c r="X346" s="291"/>
      <c r="Y346" s="323"/>
      <c r="Z346" s="323"/>
      <c r="AA346" s="293"/>
    </row>
    <row r="347" spans="1:108" s="203" customFormat="1" x14ac:dyDescent="0.2">
      <c r="A347" s="39">
        <v>2</v>
      </c>
      <c r="B347" s="291"/>
      <c r="C347" s="323"/>
      <c r="D347" s="323"/>
      <c r="E347" s="293"/>
      <c r="G347" s="39">
        <v>13</v>
      </c>
      <c r="H347" s="291"/>
      <c r="I347" s="294"/>
      <c r="J347" s="294"/>
      <c r="K347" s="294"/>
      <c r="L347" s="291"/>
      <c r="M347" s="323"/>
      <c r="N347" s="323"/>
      <c r="O347" s="293"/>
      <c r="Q347" s="39">
        <v>24</v>
      </c>
      <c r="R347" s="291"/>
      <c r="S347" s="323"/>
      <c r="T347" s="323"/>
      <c r="U347" s="293"/>
      <c r="W347" s="39">
        <v>35</v>
      </c>
      <c r="X347" s="291"/>
      <c r="Y347" s="323"/>
      <c r="Z347" s="323"/>
      <c r="AA347" s="293"/>
    </row>
    <row r="348" spans="1:108" s="203" customFormat="1" x14ac:dyDescent="0.2">
      <c r="A348" s="39">
        <v>3</v>
      </c>
      <c r="B348" s="291"/>
      <c r="C348" s="323"/>
      <c r="D348" s="323"/>
      <c r="E348" s="293"/>
      <c r="G348" s="39">
        <v>14</v>
      </c>
      <c r="H348" s="291"/>
      <c r="I348" s="294"/>
      <c r="J348" s="294"/>
      <c r="K348" s="294"/>
      <c r="L348" s="291"/>
      <c r="M348" s="323"/>
      <c r="N348" s="323"/>
      <c r="O348" s="293"/>
      <c r="Q348" s="39">
        <v>25</v>
      </c>
      <c r="R348" s="291"/>
      <c r="S348" s="323"/>
      <c r="T348" s="323"/>
      <c r="U348" s="293"/>
      <c r="W348" s="39">
        <v>36</v>
      </c>
      <c r="X348" s="291"/>
      <c r="Y348" s="323"/>
      <c r="Z348" s="323"/>
      <c r="AA348" s="293"/>
    </row>
    <row r="349" spans="1:108" s="203" customFormat="1" x14ac:dyDescent="0.2">
      <c r="A349" s="39">
        <v>4</v>
      </c>
      <c r="B349" s="291"/>
      <c r="C349" s="323"/>
      <c r="D349" s="323"/>
      <c r="E349" s="293"/>
      <c r="G349" s="39">
        <v>15</v>
      </c>
      <c r="H349" s="291"/>
      <c r="I349" s="294"/>
      <c r="J349" s="294"/>
      <c r="K349" s="294"/>
      <c r="L349" s="291"/>
      <c r="M349" s="323"/>
      <c r="N349" s="323"/>
      <c r="O349" s="293"/>
      <c r="Q349" s="39">
        <v>26</v>
      </c>
      <c r="R349" s="291"/>
      <c r="S349" s="323"/>
      <c r="T349" s="323"/>
      <c r="U349" s="293"/>
      <c r="W349" s="39">
        <v>37</v>
      </c>
      <c r="X349" s="291"/>
      <c r="Y349" s="323"/>
      <c r="Z349" s="323"/>
      <c r="AA349" s="293"/>
    </row>
    <row r="350" spans="1:108" s="203" customFormat="1" x14ac:dyDescent="0.2">
      <c r="A350" s="39">
        <v>5</v>
      </c>
      <c r="B350" s="291"/>
      <c r="C350" s="323"/>
      <c r="D350" s="323"/>
      <c r="E350" s="293"/>
      <c r="G350" s="39">
        <v>16</v>
      </c>
      <c r="H350" s="291"/>
      <c r="I350" s="294"/>
      <c r="J350" s="294"/>
      <c r="K350" s="294"/>
      <c r="L350" s="291"/>
      <c r="M350" s="323"/>
      <c r="N350" s="323"/>
      <c r="O350" s="293"/>
      <c r="Q350" s="39">
        <v>27</v>
      </c>
      <c r="R350" s="291"/>
      <c r="S350" s="323"/>
      <c r="T350" s="323"/>
      <c r="U350" s="293"/>
      <c r="W350" s="39">
        <v>38</v>
      </c>
      <c r="X350" s="291"/>
      <c r="Y350" s="323"/>
      <c r="Z350" s="323"/>
      <c r="AA350" s="293"/>
    </row>
    <row r="351" spans="1:108" s="203" customFormat="1" x14ac:dyDescent="0.2">
      <c r="A351" s="39">
        <v>6</v>
      </c>
      <c r="B351" s="291"/>
      <c r="C351" s="323"/>
      <c r="D351" s="323"/>
      <c r="E351" s="293"/>
      <c r="G351" s="39">
        <v>17</v>
      </c>
      <c r="H351" s="291"/>
      <c r="I351" s="294"/>
      <c r="J351" s="294"/>
      <c r="K351" s="294"/>
      <c r="L351" s="291"/>
      <c r="M351" s="323"/>
      <c r="N351" s="323"/>
      <c r="O351" s="293"/>
      <c r="Q351" s="39">
        <v>28</v>
      </c>
      <c r="R351" s="291"/>
      <c r="S351" s="323"/>
      <c r="T351" s="323"/>
      <c r="U351" s="293"/>
      <c r="W351" s="39">
        <v>39</v>
      </c>
      <c r="X351" s="291"/>
      <c r="Y351" s="323"/>
      <c r="Z351" s="323"/>
      <c r="AA351" s="293"/>
    </row>
    <row r="352" spans="1:108" s="203" customFormat="1" x14ac:dyDescent="0.2">
      <c r="A352" s="39">
        <v>7</v>
      </c>
      <c r="B352" s="291"/>
      <c r="C352" s="323"/>
      <c r="D352" s="323"/>
      <c r="E352" s="293"/>
      <c r="G352" s="39">
        <v>18</v>
      </c>
      <c r="H352" s="291"/>
      <c r="I352" s="294"/>
      <c r="J352" s="294"/>
      <c r="K352" s="294"/>
      <c r="L352" s="291"/>
      <c r="M352" s="323"/>
      <c r="N352" s="323"/>
      <c r="O352" s="293"/>
      <c r="Q352" s="39">
        <v>29</v>
      </c>
      <c r="R352" s="291"/>
      <c r="S352" s="323"/>
      <c r="T352" s="323"/>
      <c r="U352" s="293"/>
      <c r="W352" s="39">
        <v>40</v>
      </c>
      <c r="X352" s="291"/>
      <c r="Y352" s="323"/>
      <c r="Z352" s="323"/>
      <c r="AA352" s="293"/>
    </row>
    <row r="353" spans="1:108" s="203" customFormat="1" x14ac:dyDescent="0.2">
      <c r="A353" s="39">
        <v>8</v>
      </c>
      <c r="B353" s="291"/>
      <c r="C353" s="323"/>
      <c r="D353" s="323"/>
      <c r="E353" s="293"/>
      <c r="G353" s="39">
        <v>19</v>
      </c>
      <c r="H353" s="291"/>
      <c r="I353" s="294"/>
      <c r="J353" s="294"/>
      <c r="K353" s="294"/>
      <c r="L353" s="291"/>
      <c r="M353" s="323"/>
      <c r="N353" s="323"/>
      <c r="O353" s="293"/>
      <c r="Q353" s="39">
        <v>30</v>
      </c>
      <c r="R353" s="291"/>
      <c r="S353" s="323"/>
      <c r="T353" s="323"/>
      <c r="U353" s="293"/>
      <c r="W353" s="39">
        <v>41</v>
      </c>
      <c r="X353" s="291"/>
      <c r="Y353" s="323"/>
      <c r="Z353" s="323"/>
      <c r="AA353" s="293"/>
    </row>
    <row r="354" spans="1:108" s="203" customFormat="1" x14ac:dyDescent="0.2">
      <c r="A354" s="39">
        <v>9</v>
      </c>
      <c r="B354" s="291"/>
      <c r="C354" s="323"/>
      <c r="D354" s="323"/>
      <c r="E354" s="293"/>
      <c r="G354" s="39">
        <v>20</v>
      </c>
      <c r="H354" s="291"/>
      <c r="I354" s="294"/>
      <c r="J354" s="294"/>
      <c r="K354" s="294"/>
      <c r="L354" s="291"/>
      <c r="M354" s="323"/>
      <c r="N354" s="323"/>
      <c r="O354" s="293"/>
      <c r="Q354" s="39">
        <v>31</v>
      </c>
      <c r="R354" s="291"/>
      <c r="S354" s="323"/>
      <c r="T354" s="323"/>
      <c r="U354" s="293"/>
      <c r="W354" s="39">
        <v>42</v>
      </c>
      <c r="X354" s="291"/>
      <c r="Y354" s="323"/>
      <c r="Z354" s="323"/>
      <c r="AA354" s="293"/>
    </row>
    <row r="355" spans="1:108" s="203" customFormat="1" x14ac:dyDescent="0.2">
      <c r="A355" s="39">
        <v>10</v>
      </c>
      <c r="B355" s="291"/>
      <c r="C355" s="323"/>
      <c r="D355" s="323"/>
      <c r="E355" s="293"/>
      <c r="G355" s="39">
        <v>21</v>
      </c>
      <c r="H355" s="291"/>
      <c r="I355" s="294"/>
      <c r="J355" s="294"/>
      <c r="K355" s="294"/>
      <c r="L355" s="291"/>
      <c r="M355" s="323"/>
      <c r="N355" s="323"/>
      <c r="O355" s="293"/>
      <c r="Q355" s="39">
        <v>32</v>
      </c>
      <c r="R355" s="291"/>
      <c r="S355" s="323"/>
      <c r="T355" s="323"/>
      <c r="U355" s="293"/>
      <c r="W355" s="39">
        <v>43</v>
      </c>
      <c r="X355" s="291"/>
      <c r="Y355" s="323"/>
      <c r="Z355" s="323"/>
      <c r="AA355" s="293"/>
    </row>
    <row r="356" spans="1:108" s="203" customFormat="1" ht="13.5" thickBot="1" x14ac:dyDescent="0.25">
      <c r="A356" s="39">
        <v>11</v>
      </c>
      <c r="B356" s="291"/>
      <c r="C356" s="323"/>
      <c r="D356" s="323"/>
      <c r="E356" s="293"/>
      <c r="G356" s="39">
        <v>22</v>
      </c>
      <c r="H356" s="291"/>
      <c r="I356" s="294"/>
      <c r="J356" s="294"/>
      <c r="K356" s="294"/>
      <c r="L356" s="291"/>
      <c r="M356" s="323"/>
      <c r="N356" s="323"/>
      <c r="O356" s="293"/>
      <c r="Q356" s="39">
        <v>33</v>
      </c>
      <c r="R356" s="291"/>
      <c r="S356" s="323"/>
      <c r="T356" s="323"/>
      <c r="U356" s="293"/>
      <c r="W356" s="319"/>
      <c r="X356" s="320" t="s">
        <v>5</v>
      </c>
      <c r="Y356" s="321"/>
      <c r="Z356" s="321"/>
      <c r="AA356" s="322">
        <f>SUM(E346:E356)+SUM(O346:O356)+SUM(AA346:AA355)+SUM(U346:U356)</f>
        <v>0</v>
      </c>
    </row>
    <row r="357" spans="1:108" s="203" customFormat="1" x14ac:dyDescent="0.2">
      <c r="B357" s="208"/>
      <c r="D357" s="209"/>
      <c r="E357" s="204"/>
      <c r="H357" s="208"/>
      <c r="L357" s="208"/>
      <c r="N357" s="209"/>
      <c r="O357" s="204"/>
      <c r="R357" s="208"/>
      <c r="T357" s="209"/>
      <c r="U357" s="204"/>
      <c r="X357" s="208"/>
      <c r="AA357" s="204"/>
    </row>
    <row r="358" spans="1:108" s="203" customFormat="1" x14ac:dyDescent="0.2">
      <c r="B358" s="208"/>
      <c r="D358" s="209"/>
      <c r="E358" s="204"/>
      <c r="H358" s="208"/>
      <c r="L358" s="208"/>
      <c r="N358" s="209"/>
      <c r="O358" s="204"/>
      <c r="R358" s="208"/>
      <c r="T358" s="209"/>
      <c r="U358" s="204"/>
      <c r="X358" s="208"/>
      <c r="AA358" s="204"/>
    </row>
    <row r="359" spans="1:108" s="203" customFormat="1" x14ac:dyDescent="0.2">
      <c r="B359" s="208"/>
      <c r="D359" s="209"/>
      <c r="E359" s="204"/>
      <c r="H359" s="208"/>
      <c r="L359" s="208"/>
      <c r="N359" s="209"/>
      <c r="O359" s="204"/>
      <c r="R359" s="208"/>
      <c r="T359" s="209"/>
      <c r="U359" s="204"/>
      <c r="X359" s="208"/>
      <c r="AA359" s="204"/>
    </row>
    <row r="360" spans="1:108" s="203" customFormat="1" x14ac:dyDescent="0.2">
      <c r="B360" s="208"/>
      <c r="D360" s="209"/>
      <c r="E360" s="204"/>
      <c r="H360" s="208"/>
      <c r="L360" s="208"/>
      <c r="N360" s="209"/>
      <c r="O360" s="204"/>
      <c r="R360" s="208"/>
      <c r="T360" s="209"/>
      <c r="U360" s="204"/>
      <c r="X360" s="208"/>
      <c r="AA360" s="204"/>
    </row>
    <row r="361" spans="1:108" s="203" customFormat="1" x14ac:dyDescent="0.2">
      <c r="B361" s="208"/>
      <c r="D361" s="209"/>
      <c r="E361" s="204"/>
      <c r="H361" s="208"/>
      <c r="L361" s="208"/>
      <c r="N361" s="209"/>
      <c r="O361" s="204"/>
      <c r="R361" s="208"/>
      <c r="T361" s="209"/>
      <c r="U361" s="204"/>
      <c r="X361" s="208"/>
      <c r="AA361" s="204"/>
    </row>
    <row r="362" spans="1:108" s="203" customFormat="1" x14ac:dyDescent="0.2">
      <c r="B362" s="208"/>
      <c r="D362" s="209"/>
      <c r="E362" s="204"/>
      <c r="H362" s="208"/>
      <c r="L362" s="208"/>
      <c r="N362" s="209"/>
      <c r="O362" s="204"/>
      <c r="R362" s="208"/>
      <c r="T362" s="209"/>
      <c r="U362" s="204"/>
      <c r="X362" s="208"/>
      <c r="AA362" s="204"/>
    </row>
    <row r="363" spans="1:108" s="203" customFormat="1" ht="13.5" thickBot="1" x14ac:dyDescent="0.25">
      <c r="B363" s="208"/>
      <c r="D363" s="209"/>
      <c r="E363" s="204"/>
      <c r="H363" s="208"/>
      <c r="L363" s="208"/>
      <c r="N363" s="209"/>
      <c r="O363" s="204"/>
      <c r="R363" s="208"/>
      <c r="T363" s="209"/>
      <c r="U363" s="204"/>
      <c r="X363" s="208"/>
      <c r="AA363" s="204"/>
    </row>
    <row r="364" spans="1:108" ht="12.75" customHeight="1" x14ac:dyDescent="0.2">
      <c r="A364" s="33">
        <v>16</v>
      </c>
      <c r="B364" s="34"/>
      <c r="C364" s="471" t="s">
        <v>181</v>
      </c>
      <c r="D364" s="458" t="s">
        <v>93</v>
      </c>
      <c r="E364" s="460" t="s">
        <v>21</v>
      </c>
      <c r="F364" s="203"/>
      <c r="G364" s="33"/>
      <c r="H364" s="34"/>
      <c r="I364" s="34"/>
      <c r="J364" s="34"/>
      <c r="K364" s="34"/>
      <c r="L364" s="34"/>
      <c r="M364" s="471" t="s">
        <v>181</v>
      </c>
      <c r="N364" s="458" t="s">
        <v>93</v>
      </c>
      <c r="O364" s="460" t="s">
        <v>21</v>
      </c>
      <c r="Q364" s="33">
        <v>16</v>
      </c>
      <c r="R364" s="34"/>
      <c r="S364" s="471" t="s">
        <v>181</v>
      </c>
      <c r="T364" s="458" t="s">
        <v>93</v>
      </c>
      <c r="U364" s="460" t="s">
        <v>21</v>
      </c>
      <c r="W364" s="33"/>
      <c r="X364" s="34"/>
      <c r="Y364" s="471" t="s">
        <v>181</v>
      </c>
      <c r="Z364" s="471" t="s">
        <v>93</v>
      </c>
      <c r="AA364" s="460" t="s">
        <v>21</v>
      </c>
      <c r="AB364" s="203"/>
      <c r="AC364" s="203"/>
      <c r="AD364" s="203"/>
      <c r="AE364" s="203"/>
      <c r="AF364" s="203"/>
      <c r="AG364" s="203"/>
      <c r="AH364" s="203"/>
      <c r="AI364" s="203"/>
      <c r="AJ364" s="203"/>
      <c r="AK364" s="203"/>
      <c r="AL364" s="203"/>
      <c r="AM364" s="203"/>
      <c r="AN364" s="203"/>
      <c r="AO364" s="203"/>
      <c r="AP364" s="203"/>
      <c r="AQ364" s="203"/>
      <c r="AR364" s="203"/>
      <c r="AS364" s="203"/>
      <c r="AT364" s="203"/>
      <c r="AU364" s="203"/>
      <c r="AV364" s="203"/>
      <c r="AW364" s="203"/>
      <c r="AX364" s="203"/>
      <c r="AY364" s="203"/>
      <c r="AZ364" s="203"/>
      <c r="BA364" s="203"/>
      <c r="BB364" s="203"/>
      <c r="BC364" s="203"/>
      <c r="BD364" s="203"/>
      <c r="BE364" s="203"/>
      <c r="BF364" s="203"/>
      <c r="BG364" s="203"/>
      <c r="BH364" s="203"/>
      <c r="BI364" s="203"/>
      <c r="BJ364" s="203"/>
      <c r="BK364" s="203"/>
      <c r="BL364" s="203"/>
      <c r="BM364" s="203"/>
      <c r="BN364" s="203"/>
      <c r="BO364" s="203"/>
      <c r="BP364" s="203"/>
      <c r="BQ364" s="203"/>
      <c r="BR364" s="203"/>
      <c r="BS364" s="203"/>
      <c r="BT364" s="203"/>
      <c r="BU364" s="203"/>
      <c r="BV364" s="203"/>
      <c r="BW364" s="203"/>
      <c r="BX364" s="203"/>
      <c r="BY364" s="203"/>
      <c r="BZ364" s="203"/>
      <c r="CA364" s="203"/>
      <c r="CB364" s="203"/>
      <c r="CC364" s="203"/>
      <c r="CD364" s="203"/>
      <c r="CE364" s="203"/>
      <c r="CF364" s="203"/>
      <c r="CG364" s="203"/>
      <c r="CH364" s="203"/>
      <c r="CI364" s="203"/>
      <c r="CJ364" s="203"/>
      <c r="CK364" s="203"/>
      <c r="CL364" s="203"/>
      <c r="CM364" s="203"/>
      <c r="CN364" s="203"/>
      <c r="CO364" s="203"/>
      <c r="CP364" s="203"/>
      <c r="CQ364" s="203"/>
      <c r="CR364" s="203"/>
      <c r="CS364" s="203"/>
      <c r="CT364" s="203"/>
      <c r="CU364" s="203"/>
      <c r="CV364" s="203"/>
      <c r="CW364" s="203"/>
      <c r="CX364" s="203"/>
      <c r="CY364" s="203"/>
      <c r="CZ364" s="203"/>
      <c r="DA364" s="203"/>
      <c r="DB364" s="203"/>
      <c r="DC364" s="203"/>
      <c r="DD364" s="203"/>
    </row>
    <row r="365" spans="1:108" ht="38.25" x14ac:dyDescent="0.2">
      <c r="A365" s="35" t="s">
        <v>9</v>
      </c>
      <c r="B365" s="64" t="str">
        <f>+" אסמכתא " &amp; B18 &amp;"         חזרה לטבלה "</f>
        <v xml:space="preserve"> אסמכתא          חזרה לטבלה </v>
      </c>
      <c r="C365" s="472"/>
      <c r="D365" s="459"/>
      <c r="E365" s="478"/>
      <c r="F365" s="203"/>
      <c r="G365" s="35" t="s">
        <v>27</v>
      </c>
      <c r="H365" s="64" t="str">
        <f>+" אסמכתא " &amp; B18 &amp;"         חזרה לטבלה "</f>
        <v xml:space="preserve"> אסמכתא          חזרה לטבלה </v>
      </c>
      <c r="I365" s="36"/>
      <c r="J365" s="36"/>
      <c r="K365" s="36"/>
      <c r="L365" s="64" t="str">
        <f>+" אסמכתא " &amp; B18 &amp;"         חזרה לטבלה "</f>
        <v xml:space="preserve"> אסמכתא          חזרה לטבלה </v>
      </c>
      <c r="M365" s="472"/>
      <c r="N365" s="459"/>
      <c r="O365" s="478"/>
      <c r="Q365" s="35" t="s">
        <v>9</v>
      </c>
      <c r="R365" s="64" t="str">
        <f>+" אסמכתא " &amp; B18 &amp;"         חזרה לטבלה "</f>
        <v xml:space="preserve"> אסמכתא          חזרה לטבלה </v>
      </c>
      <c r="S365" s="472"/>
      <c r="T365" s="459"/>
      <c r="U365" s="478"/>
      <c r="W365" s="35" t="s">
        <v>27</v>
      </c>
      <c r="X365" s="64" t="str">
        <f>+" אסמכתא " &amp; B18 &amp;"         חזרה לטבלה "</f>
        <v xml:space="preserve"> אסמכתא          חזרה לטבלה </v>
      </c>
      <c r="Y365" s="472"/>
      <c r="Z365" s="472"/>
      <c r="AA365" s="478"/>
      <c r="AB365" s="203"/>
      <c r="AC365" s="203"/>
      <c r="AD365" s="203"/>
      <c r="AE365" s="203"/>
      <c r="AF365" s="203"/>
      <c r="AG365" s="203"/>
      <c r="AH365" s="203"/>
      <c r="AI365" s="203"/>
      <c r="AJ365" s="203"/>
      <c r="AK365" s="203"/>
      <c r="AL365" s="203"/>
      <c r="AM365" s="203"/>
      <c r="AN365" s="203"/>
      <c r="AO365" s="203"/>
      <c r="AP365" s="203"/>
      <c r="AQ365" s="203"/>
      <c r="AR365" s="203"/>
      <c r="AS365" s="203"/>
      <c r="AT365" s="203"/>
      <c r="AU365" s="203"/>
      <c r="AV365" s="203"/>
      <c r="AW365" s="203"/>
      <c r="AX365" s="203"/>
      <c r="AY365" s="203"/>
      <c r="AZ365" s="203"/>
      <c r="BA365" s="203"/>
      <c r="BB365" s="203"/>
      <c r="BC365" s="203"/>
      <c r="BD365" s="203"/>
      <c r="BE365" s="203"/>
      <c r="BF365" s="203"/>
      <c r="BG365" s="203"/>
      <c r="BH365" s="203"/>
      <c r="BI365" s="203"/>
      <c r="BJ365" s="203"/>
      <c r="BK365" s="203"/>
      <c r="BL365" s="203"/>
      <c r="BM365" s="203"/>
      <c r="BN365" s="203"/>
      <c r="BO365" s="203"/>
      <c r="BP365" s="203"/>
      <c r="BQ365" s="203"/>
      <c r="BR365" s="203"/>
      <c r="BS365" s="203"/>
      <c r="BT365" s="203"/>
      <c r="BU365" s="203"/>
      <c r="BV365" s="203"/>
      <c r="BW365" s="203"/>
      <c r="BX365" s="203"/>
      <c r="BY365" s="203"/>
      <c r="BZ365" s="203"/>
      <c r="CA365" s="203"/>
      <c r="CB365" s="203"/>
      <c r="CC365" s="203"/>
      <c r="CD365" s="203"/>
      <c r="CE365" s="203"/>
      <c r="CF365" s="203"/>
      <c r="CG365" s="203"/>
      <c r="CH365" s="203"/>
      <c r="CI365" s="203"/>
      <c r="CJ365" s="203"/>
      <c r="CK365" s="203"/>
      <c r="CL365" s="203"/>
      <c r="CM365" s="203"/>
      <c r="CN365" s="203"/>
      <c r="CO365" s="203"/>
      <c r="CP365" s="203"/>
      <c r="CQ365" s="203"/>
      <c r="CR365" s="203"/>
      <c r="CS365" s="203"/>
      <c r="CT365" s="203"/>
      <c r="CU365" s="203"/>
      <c r="CV365" s="203"/>
      <c r="CW365" s="203"/>
      <c r="CX365" s="203"/>
      <c r="CY365" s="203"/>
      <c r="CZ365" s="203"/>
      <c r="DA365" s="203"/>
      <c r="DB365" s="203"/>
      <c r="DC365" s="203"/>
      <c r="DD365" s="203"/>
    </row>
    <row r="366" spans="1:108" s="203" customFormat="1" x14ac:dyDescent="0.2">
      <c r="A366" s="39">
        <v>1</v>
      </c>
      <c r="B366" s="291"/>
      <c r="C366" s="323"/>
      <c r="D366" s="323"/>
      <c r="E366" s="293"/>
      <c r="G366" s="39">
        <v>12</v>
      </c>
      <c r="H366" s="291"/>
      <c r="I366" s="294"/>
      <c r="J366" s="294"/>
      <c r="K366" s="294"/>
      <c r="L366" s="291"/>
      <c r="M366" s="323"/>
      <c r="N366" s="323"/>
      <c r="O366" s="293"/>
      <c r="Q366" s="39">
        <v>23</v>
      </c>
      <c r="R366" s="291"/>
      <c r="S366" s="323"/>
      <c r="T366" s="323"/>
      <c r="U366" s="293"/>
      <c r="W366" s="39">
        <v>34</v>
      </c>
      <c r="X366" s="291"/>
      <c r="Y366" s="323"/>
      <c r="Z366" s="323"/>
      <c r="AA366" s="293"/>
    </row>
    <row r="367" spans="1:108" s="203" customFormat="1" x14ac:dyDescent="0.2">
      <c r="A367" s="39">
        <v>2</v>
      </c>
      <c r="B367" s="291"/>
      <c r="C367" s="323"/>
      <c r="D367" s="323"/>
      <c r="E367" s="293"/>
      <c r="G367" s="39">
        <v>13</v>
      </c>
      <c r="H367" s="291"/>
      <c r="I367" s="294"/>
      <c r="J367" s="294"/>
      <c r="K367" s="294"/>
      <c r="L367" s="291"/>
      <c r="M367" s="323"/>
      <c r="N367" s="323"/>
      <c r="O367" s="293"/>
      <c r="Q367" s="39">
        <v>24</v>
      </c>
      <c r="R367" s="291"/>
      <c r="S367" s="323"/>
      <c r="T367" s="323"/>
      <c r="U367" s="293"/>
      <c r="W367" s="39">
        <v>35</v>
      </c>
      <c r="X367" s="291"/>
      <c r="Y367" s="323"/>
      <c r="Z367" s="323"/>
      <c r="AA367" s="293"/>
    </row>
    <row r="368" spans="1:108" s="203" customFormat="1" x14ac:dyDescent="0.2">
      <c r="A368" s="39">
        <v>3</v>
      </c>
      <c r="B368" s="291"/>
      <c r="C368" s="323"/>
      <c r="D368" s="323"/>
      <c r="E368" s="293"/>
      <c r="G368" s="39">
        <v>14</v>
      </c>
      <c r="H368" s="291"/>
      <c r="I368" s="294"/>
      <c r="J368" s="294"/>
      <c r="K368" s="294"/>
      <c r="L368" s="291"/>
      <c r="M368" s="323"/>
      <c r="N368" s="323"/>
      <c r="O368" s="293"/>
      <c r="Q368" s="39">
        <v>25</v>
      </c>
      <c r="R368" s="291"/>
      <c r="S368" s="323"/>
      <c r="T368" s="323"/>
      <c r="U368" s="293"/>
      <c r="W368" s="39">
        <v>36</v>
      </c>
      <c r="X368" s="291"/>
      <c r="Y368" s="323"/>
      <c r="Z368" s="323"/>
      <c r="AA368" s="293"/>
    </row>
    <row r="369" spans="1:108" s="203" customFormat="1" x14ac:dyDescent="0.2">
      <c r="A369" s="39">
        <v>4</v>
      </c>
      <c r="B369" s="291"/>
      <c r="C369" s="323"/>
      <c r="D369" s="323"/>
      <c r="E369" s="293"/>
      <c r="G369" s="39">
        <v>15</v>
      </c>
      <c r="H369" s="291"/>
      <c r="I369" s="294"/>
      <c r="J369" s="294"/>
      <c r="K369" s="294"/>
      <c r="L369" s="291"/>
      <c r="M369" s="323"/>
      <c r="N369" s="323"/>
      <c r="O369" s="293"/>
      <c r="Q369" s="39">
        <v>26</v>
      </c>
      <c r="R369" s="291"/>
      <c r="S369" s="323"/>
      <c r="T369" s="323"/>
      <c r="U369" s="293"/>
      <c r="W369" s="39">
        <v>37</v>
      </c>
      <c r="X369" s="291"/>
      <c r="Y369" s="323"/>
      <c r="Z369" s="323"/>
      <c r="AA369" s="293"/>
    </row>
    <row r="370" spans="1:108" s="203" customFormat="1" x14ac:dyDescent="0.2">
      <c r="A370" s="39">
        <v>5</v>
      </c>
      <c r="B370" s="291"/>
      <c r="C370" s="323"/>
      <c r="D370" s="323"/>
      <c r="E370" s="293"/>
      <c r="G370" s="39">
        <v>16</v>
      </c>
      <c r="H370" s="291"/>
      <c r="I370" s="294"/>
      <c r="J370" s="294"/>
      <c r="K370" s="294"/>
      <c r="L370" s="291"/>
      <c r="M370" s="323"/>
      <c r="N370" s="323"/>
      <c r="O370" s="293"/>
      <c r="Q370" s="39">
        <v>27</v>
      </c>
      <c r="R370" s="291"/>
      <c r="S370" s="323"/>
      <c r="T370" s="323"/>
      <c r="U370" s="293"/>
      <c r="W370" s="39">
        <v>38</v>
      </c>
      <c r="X370" s="291"/>
      <c r="Y370" s="323"/>
      <c r="Z370" s="323"/>
      <c r="AA370" s="293"/>
    </row>
    <row r="371" spans="1:108" s="203" customFormat="1" x14ac:dyDescent="0.2">
      <c r="A371" s="39">
        <v>6</v>
      </c>
      <c r="B371" s="291"/>
      <c r="C371" s="323"/>
      <c r="D371" s="323"/>
      <c r="E371" s="293"/>
      <c r="G371" s="39">
        <v>17</v>
      </c>
      <c r="H371" s="291"/>
      <c r="I371" s="294"/>
      <c r="J371" s="294"/>
      <c r="K371" s="294"/>
      <c r="L371" s="291"/>
      <c r="M371" s="323"/>
      <c r="N371" s="323"/>
      <c r="O371" s="293"/>
      <c r="Q371" s="39">
        <v>28</v>
      </c>
      <c r="R371" s="291"/>
      <c r="S371" s="323"/>
      <c r="T371" s="323"/>
      <c r="U371" s="293"/>
      <c r="W371" s="39">
        <v>39</v>
      </c>
      <c r="X371" s="291"/>
      <c r="Y371" s="323"/>
      <c r="Z371" s="323"/>
      <c r="AA371" s="293"/>
    </row>
    <row r="372" spans="1:108" s="203" customFormat="1" x14ac:dyDescent="0.2">
      <c r="A372" s="39">
        <v>7</v>
      </c>
      <c r="B372" s="291"/>
      <c r="C372" s="323"/>
      <c r="D372" s="323"/>
      <c r="E372" s="293"/>
      <c r="G372" s="39">
        <v>18</v>
      </c>
      <c r="H372" s="291"/>
      <c r="I372" s="294"/>
      <c r="J372" s="294"/>
      <c r="K372" s="294"/>
      <c r="L372" s="291"/>
      <c r="M372" s="323"/>
      <c r="N372" s="323"/>
      <c r="O372" s="293"/>
      <c r="Q372" s="39">
        <v>29</v>
      </c>
      <c r="R372" s="291"/>
      <c r="S372" s="323"/>
      <c r="T372" s="323"/>
      <c r="U372" s="293"/>
      <c r="W372" s="39">
        <v>40</v>
      </c>
      <c r="X372" s="291"/>
      <c r="Y372" s="323"/>
      <c r="Z372" s="323"/>
      <c r="AA372" s="293"/>
    </row>
    <row r="373" spans="1:108" s="203" customFormat="1" x14ac:dyDescent="0.2">
      <c r="A373" s="39">
        <v>8</v>
      </c>
      <c r="B373" s="291"/>
      <c r="C373" s="323"/>
      <c r="D373" s="323"/>
      <c r="E373" s="293"/>
      <c r="G373" s="39">
        <v>19</v>
      </c>
      <c r="H373" s="291"/>
      <c r="I373" s="294"/>
      <c r="J373" s="294"/>
      <c r="K373" s="294"/>
      <c r="L373" s="291"/>
      <c r="M373" s="323"/>
      <c r="N373" s="323"/>
      <c r="O373" s="293"/>
      <c r="Q373" s="39">
        <v>30</v>
      </c>
      <c r="R373" s="291"/>
      <c r="S373" s="323"/>
      <c r="T373" s="323"/>
      <c r="U373" s="293"/>
      <c r="W373" s="39">
        <v>41</v>
      </c>
      <c r="X373" s="291"/>
      <c r="Y373" s="323"/>
      <c r="Z373" s="323"/>
      <c r="AA373" s="293"/>
    </row>
    <row r="374" spans="1:108" s="203" customFormat="1" x14ac:dyDescent="0.2">
      <c r="A374" s="39">
        <v>9</v>
      </c>
      <c r="B374" s="291"/>
      <c r="C374" s="323"/>
      <c r="D374" s="323"/>
      <c r="E374" s="293"/>
      <c r="G374" s="39">
        <v>20</v>
      </c>
      <c r="H374" s="291"/>
      <c r="I374" s="294"/>
      <c r="J374" s="294"/>
      <c r="K374" s="294"/>
      <c r="L374" s="291"/>
      <c r="M374" s="323"/>
      <c r="N374" s="323"/>
      <c r="O374" s="293"/>
      <c r="Q374" s="39">
        <v>31</v>
      </c>
      <c r="R374" s="291"/>
      <c r="S374" s="323"/>
      <c r="T374" s="323"/>
      <c r="U374" s="293"/>
      <c r="W374" s="39">
        <v>42</v>
      </c>
      <c r="X374" s="291"/>
      <c r="Y374" s="323"/>
      <c r="Z374" s="323"/>
      <c r="AA374" s="293"/>
    </row>
    <row r="375" spans="1:108" s="203" customFormat="1" x14ac:dyDescent="0.2">
      <c r="A375" s="39">
        <v>10</v>
      </c>
      <c r="B375" s="291"/>
      <c r="C375" s="323"/>
      <c r="D375" s="323"/>
      <c r="E375" s="293"/>
      <c r="G375" s="39">
        <v>21</v>
      </c>
      <c r="H375" s="291"/>
      <c r="I375" s="294"/>
      <c r="J375" s="294"/>
      <c r="K375" s="294"/>
      <c r="L375" s="291"/>
      <c r="M375" s="323"/>
      <c r="N375" s="323"/>
      <c r="O375" s="293"/>
      <c r="Q375" s="39">
        <v>32</v>
      </c>
      <c r="R375" s="291"/>
      <c r="S375" s="323"/>
      <c r="T375" s="323"/>
      <c r="U375" s="293"/>
      <c r="W375" s="39">
        <v>43</v>
      </c>
      <c r="X375" s="291"/>
      <c r="Y375" s="323"/>
      <c r="Z375" s="323"/>
      <c r="AA375" s="293"/>
    </row>
    <row r="376" spans="1:108" s="203" customFormat="1" ht="13.5" thickBot="1" x14ac:dyDescent="0.25">
      <c r="A376" s="39">
        <v>11</v>
      </c>
      <c r="B376" s="291"/>
      <c r="C376" s="323"/>
      <c r="D376" s="323"/>
      <c r="E376" s="293"/>
      <c r="G376" s="39">
        <v>22</v>
      </c>
      <c r="H376" s="291"/>
      <c r="I376" s="294"/>
      <c r="J376" s="294"/>
      <c r="K376" s="294"/>
      <c r="L376" s="291"/>
      <c r="M376" s="323"/>
      <c r="N376" s="323"/>
      <c r="O376" s="293"/>
      <c r="Q376" s="39">
        <v>33</v>
      </c>
      <c r="R376" s="291"/>
      <c r="S376" s="323"/>
      <c r="T376" s="323"/>
      <c r="U376" s="293"/>
      <c r="W376" s="319"/>
      <c r="X376" s="320" t="s">
        <v>5</v>
      </c>
      <c r="Y376" s="321"/>
      <c r="Z376" s="321"/>
      <c r="AA376" s="322">
        <f>SUM(E366:E376)+SUM(O366:O376)+SUM(AA366:AA375)+SUM(U366:U376)</f>
        <v>0</v>
      </c>
    </row>
    <row r="377" spans="1:108" s="203" customFormat="1" x14ac:dyDescent="0.2">
      <c r="B377" s="208"/>
      <c r="D377" s="209"/>
      <c r="E377" s="204"/>
      <c r="H377" s="208"/>
      <c r="L377" s="208"/>
      <c r="N377" s="209"/>
      <c r="O377" s="204"/>
      <c r="R377" s="208"/>
      <c r="T377" s="209"/>
      <c r="U377" s="204"/>
      <c r="X377" s="208"/>
      <c r="AA377" s="204"/>
    </row>
    <row r="378" spans="1:108" s="203" customFormat="1" x14ac:dyDescent="0.2">
      <c r="B378" s="208"/>
      <c r="D378" s="209"/>
      <c r="E378" s="204"/>
      <c r="H378" s="208"/>
      <c r="L378" s="208"/>
      <c r="N378" s="209"/>
      <c r="O378" s="204"/>
      <c r="R378" s="208"/>
      <c r="T378" s="209"/>
      <c r="U378" s="204"/>
      <c r="X378" s="208"/>
      <c r="AA378" s="204"/>
    </row>
    <row r="379" spans="1:108" s="203" customFormat="1" x14ac:dyDescent="0.2">
      <c r="B379" s="208"/>
      <c r="D379" s="209"/>
      <c r="E379" s="204"/>
      <c r="H379" s="208"/>
      <c r="L379" s="208"/>
      <c r="N379" s="209"/>
      <c r="O379" s="204"/>
      <c r="R379" s="208"/>
      <c r="T379" s="209"/>
      <c r="U379" s="204"/>
      <c r="X379" s="208"/>
      <c r="AA379" s="204"/>
    </row>
    <row r="380" spans="1:108" s="203" customFormat="1" x14ac:dyDescent="0.2">
      <c r="B380" s="208"/>
      <c r="D380" s="209"/>
      <c r="E380" s="204"/>
      <c r="H380" s="208"/>
      <c r="L380" s="208"/>
      <c r="N380" s="209"/>
      <c r="O380" s="204"/>
      <c r="R380" s="208"/>
      <c r="T380" s="209"/>
      <c r="U380" s="204"/>
      <c r="X380" s="208"/>
      <c r="AA380" s="204"/>
    </row>
    <row r="381" spans="1:108" s="203" customFormat="1" x14ac:dyDescent="0.2">
      <c r="B381" s="208"/>
      <c r="D381" s="209"/>
      <c r="E381" s="204"/>
      <c r="H381" s="208"/>
      <c r="L381" s="208"/>
      <c r="N381" s="209"/>
      <c r="O381" s="204"/>
      <c r="R381" s="208"/>
      <c r="T381" s="209"/>
      <c r="U381" s="204"/>
      <c r="X381" s="208"/>
      <c r="AA381" s="204"/>
    </row>
    <row r="382" spans="1:108" s="203" customFormat="1" x14ac:dyDescent="0.2">
      <c r="B382" s="208"/>
      <c r="D382" s="209"/>
      <c r="E382" s="204"/>
      <c r="H382" s="208"/>
      <c r="L382" s="208"/>
      <c r="N382" s="209"/>
      <c r="O382" s="204"/>
      <c r="R382" s="208"/>
      <c r="T382" s="209"/>
      <c r="U382" s="204"/>
      <c r="X382" s="208"/>
      <c r="AA382" s="204"/>
    </row>
    <row r="383" spans="1:108" s="203" customFormat="1" ht="13.5" thickBot="1" x14ac:dyDescent="0.25">
      <c r="B383" s="208"/>
      <c r="D383" s="209"/>
      <c r="E383" s="204"/>
      <c r="H383" s="208"/>
      <c r="L383" s="208"/>
      <c r="N383" s="209"/>
      <c r="O383" s="204"/>
      <c r="R383" s="208"/>
      <c r="T383" s="209"/>
      <c r="U383" s="204"/>
      <c r="X383" s="208"/>
      <c r="AA383" s="204"/>
    </row>
    <row r="384" spans="1:108" ht="12.75" customHeight="1" x14ac:dyDescent="0.2">
      <c r="A384" s="33">
        <v>17</v>
      </c>
      <c r="B384" s="34"/>
      <c r="C384" s="471" t="s">
        <v>181</v>
      </c>
      <c r="D384" s="458" t="s">
        <v>93</v>
      </c>
      <c r="E384" s="460" t="s">
        <v>21</v>
      </c>
      <c r="F384" s="203"/>
      <c r="G384" s="33"/>
      <c r="H384" s="34"/>
      <c r="I384" s="34"/>
      <c r="J384" s="34"/>
      <c r="K384" s="34"/>
      <c r="L384" s="34"/>
      <c r="M384" s="471" t="s">
        <v>181</v>
      </c>
      <c r="N384" s="458" t="s">
        <v>93</v>
      </c>
      <c r="O384" s="460" t="s">
        <v>21</v>
      </c>
      <c r="Q384" s="33">
        <v>17</v>
      </c>
      <c r="R384" s="34"/>
      <c r="S384" s="471" t="s">
        <v>181</v>
      </c>
      <c r="T384" s="458" t="s">
        <v>93</v>
      </c>
      <c r="U384" s="460" t="s">
        <v>21</v>
      </c>
      <c r="W384" s="33"/>
      <c r="X384" s="34"/>
      <c r="Y384" s="471" t="s">
        <v>181</v>
      </c>
      <c r="Z384" s="471" t="s">
        <v>93</v>
      </c>
      <c r="AA384" s="460" t="s">
        <v>21</v>
      </c>
      <c r="AB384" s="203"/>
      <c r="AC384" s="203"/>
      <c r="AD384" s="203"/>
      <c r="AE384" s="203"/>
      <c r="AF384" s="203"/>
      <c r="AG384" s="203"/>
      <c r="AH384" s="203"/>
      <c r="AI384" s="203"/>
      <c r="AJ384" s="203"/>
      <c r="AK384" s="203"/>
      <c r="AL384" s="203"/>
      <c r="AM384" s="203"/>
      <c r="AN384" s="203"/>
      <c r="AO384" s="203"/>
      <c r="AP384" s="203"/>
      <c r="AQ384" s="203"/>
      <c r="AR384" s="203"/>
      <c r="AS384" s="203"/>
      <c r="AT384" s="203"/>
      <c r="AU384" s="203"/>
      <c r="AV384" s="203"/>
      <c r="AW384" s="203"/>
      <c r="AX384" s="203"/>
      <c r="AY384" s="203"/>
      <c r="AZ384" s="203"/>
      <c r="BA384" s="203"/>
      <c r="BB384" s="203"/>
      <c r="BC384" s="203"/>
      <c r="BD384" s="203"/>
      <c r="BE384" s="203"/>
      <c r="BF384" s="203"/>
      <c r="BG384" s="203"/>
      <c r="BH384" s="203"/>
      <c r="BI384" s="203"/>
      <c r="BJ384" s="203"/>
      <c r="BK384" s="203"/>
      <c r="BL384" s="203"/>
      <c r="BM384" s="203"/>
      <c r="BN384" s="203"/>
      <c r="BO384" s="203"/>
      <c r="BP384" s="203"/>
      <c r="BQ384" s="203"/>
      <c r="BR384" s="203"/>
      <c r="BS384" s="203"/>
      <c r="BT384" s="203"/>
      <c r="BU384" s="203"/>
      <c r="BV384" s="203"/>
      <c r="BW384" s="203"/>
      <c r="BX384" s="203"/>
      <c r="BY384" s="203"/>
      <c r="BZ384" s="203"/>
      <c r="CA384" s="203"/>
      <c r="CB384" s="203"/>
      <c r="CC384" s="203"/>
      <c r="CD384" s="203"/>
      <c r="CE384" s="203"/>
      <c r="CF384" s="203"/>
      <c r="CG384" s="203"/>
      <c r="CH384" s="203"/>
      <c r="CI384" s="203"/>
      <c r="CJ384" s="203"/>
      <c r="CK384" s="203"/>
      <c r="CL384" s="203"/>
      <c r="CM384" s="203"/>
      <c r="CN384" s="203"/>
      <c r="CO384" s="203"/>
      <c r="CP384" s="203"/>
      <c r="CQ384" s="203"/>
      <c r="CR384" s="203"/>
      <c r="CS384" s="203"/>
      <c r="CT384" s="203"/>
      <c r="CU384" s="203"/>
      <c r="CV384" s="203"/>
      <c r="CW384" s="203"/>
      <c r="CX384" s="203"/>
      <c r="CY384" s="203"/>
      <c r="CZ384" s="203"/>
      <c r="DA384" s="203"/>
      <c r="DB384" s="203"/>
      <c r="DC384" s="203"/>
      <c r="DD384" s="203"/>
    </row>
    <row r="385" spans="1:108" ht="38.25" x14ac:dyDescent="0.2">
      <c r="A385" s="35" t="s">
        <v>9</v>
      </c>
      <c r="B385" s="64" t="str">
        <f>+" אסמכתא " &amp; B19 &amp;"         חזרה לטבלה "</f>
        <v xml:space="preserve"> אסמכתא          חזרה לטבלה </v>
      </c>
      <c r="C385" s="472"/>
      <c r="D385" s="459"/>
      <c r="E385" s="478"/>
      <c r="F385" s="203"/>
      <c r="G385" s="35" t="s">
        <v>27</v>
      </c>
      <c r="H385" s="64" t="str">
        <f>+" אסמכתא " &amp; B19 &amp;"         חזרה לטבלה "</f>
        <v xml:space="preserve"> אסמכתא          חזרה לטבלה </v>
      </c>
      <c r="I385" s="36"/>
      <c r="J385" s="36"/>
      <c r="K385" s="36"/>
      <c r="L385" s="64" t="str">
        <f>+" אסמכתא " &amp; B19 &amp;"         חזרה לטבלה "</f>
        <v xml:space="preserve"> אסמכתא          חזרה לטבלה </v>
      </c>
      <c r="M385" s="472"/>
      <c r="N385" s="459"/>
      <c r="O385" s="478"/>
      <c r="Q385" s="35" t="s">
        <v>9</v>
      </c>
      <c r="R385" s="64" t="str">
        <f>+" אסמכתא " &amp; B19 &amp;"         חזרה לטבלה "</f>
        <v xml:space="preserve"> אסמכתא          חזרה לטבלה </v>
      </c>
      <c r="S385" s="472"/>
      <c r="T385" s="459"/>
      <c r="U385" s="478"/>
      <c r="W385" s="35" t="s">
        <v>27</v>
      </c>
      <c r="X385" s="64" t="str">
        <f>+" אסמכתא " &amp; B19 &amp;"         חזרה לטבלה "</f>
        <v xml:space="preserve"> אסמכתא          חזרה לטבלה </v>
      </c>
      <c r="Y385" s="472"/>
      <c r="Z385" s="472"/>
      <c r="AA385" s="478"/>
      <c r="AB385" s="203"/>
      <c r="AC385" s="203"/>
      <c r="AD385" s="203"/>
      <c r="AE385" s="203"/>
      <c r="AF385" s="203"/>
      <c r="AG385" s="203"/>
      <c r="AH385" s="203"/>
      <c r="AI385" s="203"/>
      <c r="AJ385" s="203"/>
      <c r="AK385" s="203"/>
      <c r="AL385" s="203"/>
      <c r="AM385" s="203"/>
      <c r="AN385" s="203"/>
      <c r="AO385" s="203"/>
      <c r="AP385" s="203"/>
      <c r="AQ385" s="203"/>
      <c r="AR385" s="203"/>
      <c r="AS385" s="203"/>
      <c r="AT385" s="203"/>
      <c r="AU385" s="203"/>
      <c r="AV385" s="203"/>
      <c r="AW385" s="203"/>
      <c r="AX385" s="203"/>
      <c r="AY385" s="203"/>
      <c r="AZ385" s="203"/>
      <c r="BA385" s="203"/>
      <c r="BB385" s="203"/>
      <c r="BC385" s="203"/>
      <c r="BD385" s="203"/>
      <c r="BE385" s="203"/>
      <c r="BF385" s="203"/>
      <c r="BG385" s="203"/>
      <c r="BH385" s="203"/>
      <c r="BI385" s="203"/>
      <c r="BJ385" s="203"/>
      <c r="BK385" s="203"/>
      <c r="BL385" s="203"/>
      <c r="BM385" s="203"/>
      <c r="BN385" s="203"/>
      <c r="BO385" s="203"/>
      <c r="BP385" s="203"/>
      <c r="BQ385" s="203"/>
      <c r="BR385" s="203"/>
      <c r="BS385" s="203"/>
      <c r="BT385" s="203"/>
      <c r="BU385" s="203"/>
      <c r="BV385" s="203"/>
      <c r="BW385" s="203"/>
      <c r="BX385" s="203"/>
      <c r="BY385" s="203"/>
      <c r="BZ385" s="203"/>
      <c r="CA385" s="203"/>
      <c r="CB385" s="203"/>
      <c r="CC385" s="203"/>
      <c r="CD385" s="203"/>
      <c r="CE385" s="203"/>
      <c r="CF385" s="203"/>
      <c r="CG385" s="203"/>
      <c r="CH385" s="203"/>
      <c r="CI385" s="203"/>
      <c r="CJ385" s="203"/>
      <c r="CK385" s="203"/>
      <c r="CL385" s="203"/>
      <c r="CM385" s="203"/>
      <c r="CN385" s="203"/>
      <c r="CO385" s="203"/>
      <c r="CP385" s="203"/>
      <c r="CQ385" s="203"/>
      <c r="CR385" s="203"/>
      <c r="CS385" s="203"/>
      <c r="CT385" s="203"/>
      <c r="CU385" s="203"/>
      <c r="CV385" s="203"/>
      <c r="CW385" s="203"/>
      <c r="CX385" s="203"/>
      <c r="CY385" s="203"/>
      <c r="CZ385" s="203"/>
      <c r="DA385" s="203"/>
      <c r="DB385" s="203"/>
      <c r="DC385" s="203"/>
      <c r="DD385" s="203"/>
    </row>
    <row r="386" spans="1:108" s="203" customFormat="1" x14ac:dyDescent="0.2">
      <c r="A386" s="39">
        <v>1</v>
      </c>
      <c r="B386" s="291"/>
      <c r="C386" s="323"/>
      <c r="D386" s="323"/>
      <c r="E386" s="293"/>
      <c r="G386" s="39">
        <v>12</v>
      </c>
      <c r="H386" s="291"/>
      <c r="I386" s="294"/>
      <c r="J386" s="294"/>
      <c r="K386" s="294"/>
      <c r="L386" s="291"/>
      <c r="M386" s="323"/>
      <c r="N386" s="323"/>
      <c r="O386" s="293"/>
      <c r="Q386" s="39">
        <v>23</v>
      </c>
      <c r="R386" s="291"/>
      <c r="S386" s="323"/>
      <c r="T386" s="323"/>
      <c r="U386" s="293"/>
      <c r="W386" s="39">
        <v>34</v>
      </c>
      <c r="X386" s="291"/>
      <c r="Y386" s="323"/>
      <c r="Z386" s="323"/>
      <c r="AA386" s="293"/>
    </row>
    <row r="387" spans="1:108" s="203" customFormat="1" x14ac:dyDescent="0.2">
      <c r="A387" s="39">
        <v>2</v>
      </c>
      <c r="B387" s="291"/>
      <c r="C387" s="323"/>
      <c r="D387" s="323"/>
      <c r="E387" s="293"/>
      <c r="G387" s="39">
        <v>13</v>
      </c>
      <c r="H387" s="291"/>
      <c r="I387" s="294"/>
      <c r="J387" s="294"/>
      <c r="K387" s="294"/>
      <c r="L387" s="291"/>
      <c r="M387" s="323"/>
      <c r="N387" s="323"/>
      <c r="O387" s="293"/>
      <c r="Q387" s="39">
        <v>24</v>
      </c>
      <c r="R387" s="291"/>
      <c r="S387" s="323"/>
      <c r="T387" s="323"/>
      <c r="U387" s="293"/>
      <c r="W387" s="39">
        <v>35</v>
      </c>
      <c r="X387" s="291"/>
      <c r="Y387" s="323"/>
      <c r="Z387" s="323"/>
      <c r="AA387" s="293"/>
    </row>
    <row r="388" spans="1:108" s="203" customFormat="1" x14ac:dyDescent="0.2">
      <c r="A388" s="39">
        <v>3</v>
      </c>
      <c r="B388" s="291"/>
      <c r="C388" s="323"/>
      <c r="D388" s="323"/>
      <c r="E388" s="293"/>
      <c r="G388" s="39">
        <v>14</v>
      </c>
      <c r="H388" s="291"/>
      <c r="I388" s="294"/>
      <c r="J388" s="294"/>
      <c r="K388" s="294"/>
      <c r="L388" s="291"/>
      <c r="M388" s="323"/>
      <c r="N388" s="323"/>
      <c r="O388" s="293"/>
      <c r="Q388" s="39">
        <v>25</v>
      </c>
      <c r="R388" s="291"/>
      <c r="S388" s="323"/>
      <c r="T388" s="323"/>
      <c r="U388" s="293"/>
      <c r="W388" s="39">
        <v>36</v>
      </c>
      <c r="X388" s="291"/>
      <c r="Y388" s="323"/>
      <c r="Z388" s="323"/>
      <c r="AA388" s="293"/>
    </row>
    <row r="389" spans="1:108" s="203" customFormat="1" x14ac:dyDescent="0.2">
      <c r="A389" s="39">
        <v>4</v>
      </c>
      <c r="B389" s="291"/>
      <c r="C389" s="323"/>
      <c r="D389" s="323"/>
      <c r="E389" s="293"/>
      <c r="G389" s="39">
        <v>15</v>
      </c>
      <c r="H389" s="291"/>
      <c r="I389" s="294"/>
      <c r="J389" s="294"/>
      <c r="K389" s="294"/>
      <c r="L389" s="291"/>
      <c r="M389" s="323"/>
      <c r="N389" s="323"/>
      <c r="O389" s="293"/>
      <c r="Q389" s="39">
        <v>26</v>
      </c>
      <c r="R389" s="291"/>
      <c r="S389" s="323"/>
      <c r="T389" s="323"/>
      <c r="U389" s="293"/>
      <c r="W389" s="39">
        <v>37</v>
      </c>
      <c r="X389" s="291"/>
      <c r="Y389" s="323"/>
      <c r="Z389" s="323"/>
      <c r="AA389" s="293"/>
    </row>
    <row r="390" spans="1:108" s="203" customFormat="1" x14ac:dyDescent="0.2">
      <c r="A390" s="39">
        <v>5</v>
      </c>
      <c r="B390" s="291"/>
      <c r="C390" s="323"/>
      <c r="D390" s="323"/>
      <c r="E390" s="293"/>
      <c r="G390" s="39">
        <v>16</v>
      </c>
      <c r="H390" s="291"/>
      <c r="I390" s="294"/>
      <c r="J390" s="294"/>
      <c r="K390" s="294"/>
      <c r="L390" s="291"/>
      <c r="M390" s="323"/>
      <c r="N390" s="323"/>
      <c r="O390" s="293"/>
      <c r="Q390" s="39">
        <v>27</v>
      </c>
      <c r="R390" s="291"/>
      <c r="S390" s="323"/>
      <c r="T390" s="323"/>
      <c r="U390" s="293"/>
      <c r="W390" s="39">
        <v>38</v>
      </c>
      <c r="X390" s="291"/>
      <c r="Y390" s="323"/>
      <c r="Z390" s="323"/>
      <c r="AA390" s="293"/>
    </row>
    <row r="391" spans="1:108" s="203" customFormat="1" x14ac:dyDescent="0.2">
      <c r="A391" s="39">
        <v>6</v>
      </c>
      <c r="B391" s="291"/>
      <c r="C391" s="323"/>
      <c r="D391" s="323"/>
      <c r="E391" s="293"/>
      <c r="G391" s="39">
        <v>17</v>
      </c>
      <c r="H391" s="291"/>
      <c r="I391" s="294"/>
      <c r="J391" s="294"/>
      <c r="K391" s="294"/>
      <c r="L391" s="291"/>
      <c r="M391" s="323"/>
      <c r="N391" s="323"/>
      <c r="O391" s="293"/>
      <c r="Q391" s="39">
        <v>28</v>
      </c>
      <c r="R391" s="291"/>
      <c r="S391" s="323"/>
      <c r="T391" s="323"/>
      <c r="U391" s="293"/>
      <c r="W391" s="39">
        <v>39</v>
      </c>
      <c r="X391" s="291"/>
      <c r="Y391" s="323"/>
      <c r="Z391" s="323"/>
      <c r="AA391" s="293"/>
    </row>
    <row r="392" spans="1:108" s="203" customFormat="1" x14ac:dyDescent="0.2">
      <c r="A392" s="39">
        <v>7</v>
      </c>
      <c r="B392" s="291"/>
      <c r="C392" s="323"/>
      <c r="D392" s="323"/>
      <c r="E392" s="293"/>
      <c r="G392" s="39">
        <v>18</v>
      </c>
      <c r="H392" s="291"/>
      <c r="I392" s="294"/>
      <c r="J392" s="294"/>
      <c r="K392" s="294"/>
      <c r="L392" s="291"/>
      <c r="M392" s="323"/>
      <c r="N392" s="323"/>
      <c r="O392" s="293"/>
      <c r="Q392" s="39">
        <v>29</v>
      </c>
      <c r="R392" s="291"/>
      <c r="S392" s="323"/>
      <c r="T392" s="323"/>
      <c r="U392" s="293"/>
      <c r="W392" s="39">
        <v>40</v>
      </c>
      <c r="X392" s="291"/>
      <c r="Y392" s="323"/>
      <c r="Z392" s="323"/>
      <c r="AA392" s="293"/>
    </row>
    <row r="393" spans="1:108" s="203" customFormat="1" x14ac:dyDescent="0.2">
      <c r="A393" s="39">
        <v>8</v>
      </c>
      <c r="B393" s="291"/>
      <c r="C393" s="323"/>
      <c r="D393" s="323"/>
      <c r="E393" s="293"/>
      <c r="G393" s="39">
        <v>19</v>
      </c>
      <c r="H393" s="291"/>
      <c r="I393" s="294"/>
      <c r="J393" s="294"/>
      <c r="K393" s="294"/>
      <c r="L393" s="291"/>
      <c r="M393" s="323"/>
      <c r="N393" s="323"/>
      <c r="O393" s="293"/>
      <c r="Q393" s="39">
        <v>30</v>
      </c>
      <c r="R393" s="291"/>
      <c r="S393" s="323"/>
      <c r="T393" s="323"/>
      <c r="U393" s="293"/>
      <c r="W393" s="39">
        <v>41</v>
      </c>
      <c r="X393" s="291"/>
      <c r="Y393" s="323"/>
      <c r="Z393" s="323"/>
      <c r="AA393" s="293"/>
    </row>
    <row r="394" spans="1:108" s="203" customFormat="1" x14ac:dyDescent="0.2">
      <c r="A394" s="39">
        <v>9</v>
      </c>
      <c r="B394" s="291"/>
      <c r="C394" s="323"/>
      <c r="D394" s="323"/>
      <c r="E394" s="293"/>
      <c r="G394" s="39">
        <v>20</v>
      </c>
      <c r="H394" s="291"/>
      <c r="I394" s="294"/>
      <c r="J394" s="294"/>
      <c r="K394" s="294"/>
      <c r="L394" s="291"/>
      <c r="M394" s="323"/>
      <c r="N394" s="323"/>
      <c r="O394" s="293"/>
      <c r="Q394" s="39">
        <v>31</v>
      </c>
      <c r="R394" s="291"/>
      <c r="S394" s="323"/>
      <c r="T394" s="323"/>
      <c r="U394" s="293"/>
      <c r="W394" s="39">
        <v>42</v>
      </c>
      <c r="X394" s="291"/>
      <c r="Y394" s="323"/>
      <c r="Z394" s="323"/>
      <c r="AA394" s="293"/>
    </row>
    <row r="395" spans="1:108" s="203" customFormat="1" x14ac:dyDescent="0.2">
      <c r="A395" s="39">
        <v>10</v>
      </c>
      <c r="B395" s="291"/>
      <c r="C395" s="323"/>
      <c r="D395" s="323"/>
      <c r="E395" s="293"/>
      <c r="G395" s="39">
        <v>21</v>
      </c>
      <c r="H395" s="291"/>
      <c r="I395" s="294"/>
      <c r="J395" s="294"/>
      <c r="K395" s="294"/>
      <c r="L395" s="291"/>
      <c r="M395" s="323"/>
      <c r="N395" s="323"/>
      <c r="O395" s="293"/>
      <c r="Q395" s="39">
        <v>32</v>
      </c>
      <c r="R395" s="291"/>
      <c r="S395" s="323"/>
      <c r="T395" s="323"/>
      <c r="U395" s="293"/>
      <c r="W395" s="39">
        <v>43</v>
      </c>
      <c r="X395" s="291"/>
      <c r="Y395" s="323"/>
      <c r="Z395" s="323"/>
      <c r="AA395" s="293"/>
    </row>
    <row r="396" spans="1:108" s="203" customFormat="1" ht="13.5" thickBot="1" x14ac:dyDescent="0.25">
      <c r="A396" s="39">
        <v>11</v>
      </c>
      <c r="B396" s="291"/>
      <c r="C396" s="323"/>
      <c r="D396" s="323"/>
      <c r="E396" s="293"/>
      <c r="G396" s="39">
        <v>22</v>
      </c>
      <c r="H396" s="291"/>
      <c r="I396" s="294"/>
      <c r="J396" s="294"/>
      <c r="K396" s="294"/>
      <c r="L396" s="291"/>
      <c r="M396" s="323"/>
      <c r="N396" s="323"/>
      <c r="O396" s="293"/>
      <c r="Q396" s="39">
        <v>33</v>
      </c>
      <c r="R396" s="291"/>
      <c r="S396" s="323"/>
      <c r="T396" s="323"/>
      <c r="U396" s="293"/>
      <c r="W396" s="319"/>
      <c r="X396" s="320" t="s">
        <v>5</v>
      </c>
      <c r="Y396" s="321"/>
      <c r="Z396" s="321"/>
      <c r="AA396" s="322">
        <f>SUM(E386:E396)+SUM(O386:O396)+SUM(AA386:AA395)+SUM(U386:U396)</f>
        <v>0</v>
      </c>
    </row>
    <row r="397" spans="1:108" s="203" customFormat="1" x14ac:dyDescent="0.2">
      <c r="B397" s="208"/>
      <c r="D397" s="209"/>
      <c r="E397" s="204"/>
      <c r="H397" s="208"/>
      <c r="L397" s="208"/>
      <c r="N397" s="209"/>
      <c r="O397" s="204"/>
      <c r="R397" s="208"/>
      <c r="T397" s="209"/>
      <c r="U397" s="204"/>
      <c r="X397" s="208"/>
      <c r="AA397" s="204"/>
    </row>
    <row r="398" spans="1:108" s="203" customFormat="1" x14ac:dyDescent="0.2">
      <c r="B398" s="208"/>
      <c r="D398" s="209"/>
      <c r="E398" s="204"/>
      <c r="H398" s="208"/>
      <c r="L398" s="208"/>
      <c r="N398" s="209"/>
      <c r="O398" s="204"/>
      <c r="R398" s="208"/>
      <c r="T398" s="209"/>
      <c r="U398" s="204"/>
      <c r="X398" s="208"/>
      <c r="AA398" s="204"/>
    </row>
    <row r="399" spans="1:108" s="203" customFormat="1" x14ac:dyDescent="0.2">
      <c r="B399" s="208"/>
      <c r="D399" s="209"/>
      <c r="E399" s="204"/>
      <c r="H399" s="208"/>
      <c r="L399" s="208"/>
      <c r="N399" s="209"/>
      <c r="O399" s="204"/>
      <c r="R399" s="208"/>
      <c r="T399" s="209"/>
      <c r="U399" s="204"/>
      <c r="X399" s="208"/>
      <c r="AA399" s="204"/>
    </row>
    <row r="400" spans="1:108" s="203" customFormat="1" x14ac:dyDescent="0.2">
      <c r="B400" s="208"/>
      <c r="D400" s="209"/>
      <c r="E400" s="204"/>
      <c r="H400" s="208"/>
      <c r="L400" s="208"/>
      <c r="N400" s="209"/>
      <c r="O400" s="204"/>
      <c r="R400" s="208"/>
      <c r="T400" s="209"/>
      <c r="U400" s="204"/>
      <c r="X400" s="208"/>
      <c r="AA400" s="204"/>
    </row>
    <row r="401" spans="1:108" s="203" customFormat="1" x14ac:dyDescent="0.2">
      <c r="B401" s="208"/>
      <c r="D401" s="209"/>
      <c r="E401" s="204"/>
      <c r="H401" s="208"/>
      <c r="L401" s="208"/>
      <c r="N401" s="209"/>
      <c r="O401" s="204"/>
      <c r="R401" s="208"/>
      <c r="T401" s="209"/>
      <c r="U401" s="204"/>
      <c r="X401" s="208"/>
      <c r="AA401" s="204"/>
    </row>
    <row r="402" spans="1:108" s="203" customFormat="1" x14ac:dyDescent="0.2">
      <c r="B402" s="208"/>
      <c r="D402" s="209"/>
      <c r="E402" s="204"/>
      <c r="H402" s="208"/>
      <c r="L402" s="208"/>
      <c r="N402" s="209"/>
      <c r="O402" s="204"/>
      <c r="R402" s="208"/>
      <c r="T402" s="209"/>
      <c r="U402" s="204"/>
      <c r="X402" s="208"/>
      <c r="AA402" s="204"/>
    </row>
    <row r="403" spans="1:108" s="203" customFormat="1" ht="13.5" thickBot="1" x14ac:dyDescent="0.25">
      <c r="B403" s="208"/>
      <c r="D403" s="209"/>
      <c r="E403" s="204"/>
      <c r="H403" s="208"/>
      <c r="L403" s="208"/>
      <c r="N403" s="209"/>
      <c r="O403" s="204"/>
      <c r="R403" s="208"/>
      <c r="T403" s="209"/>
      <c r="U403" s="204"/>
      <c r="X403" s="208"/>
      <c r="AA403" s="204"/>
    </row>
    <row r="404" spans="1:108" ht="12.75" customHeight="1" x14ac:dyDescent="0.2">
      <c r="A404" s="33">
        <v>18</v>
      </c>
      <c r="B404" s="34"/>
      <c r="C404" s="471" t="s">
        <v>181</v>
      </c>
      <c r="D404" s="458" t="s">
        <v>93</v>
      </c>
      <c r="E404" s="460" t="s">
        <v>21</v>
      </c>
      <c r="F404" s="203"/>
      <c r="G404" s="33"/>
      <c r="H404" s="34"/>
      <c r="I404" s="34"/>
      <c r="J404" s="34"/>
      <c r="K404" s="34"/>
      <c r="L404" s="34"/>
      <c r="M404" s="471" t="s">
        <v>181</v>
      </c>
      <c r="N404" s="458" t="s">
        <v>93</v>
      </c>
      <c r="O404" s="460" t="s">
        <v>21</v>
      </c>
      <c r="Q404" s="33">
        <v>18</v>
      </c>
      <c r="R404" s="34"/>
      <c r="S404" s="471" t="s">
        <v>181</v>
      </c>
      <c r="T404" s="458" t="s">
        <v>93</v>
      </c>
      <c r="U404" s="460" t="s">
        <v>21</v>
      </c>
      <c r="W404" s="33"/>
      <c r="X404" s="34"/>
      <c r="Y404" s="471" t="s">
        <v>181</v>
      </c>
      <c r="Z404" s="471" t="s">
        <v>93</v>
      </c>
      <c r="AA404" s="460" t="s">
        <v>21</v>
      </c>
      <c r="AB404" s="203"/>
      <c r="AC404" s="203"/>
      <c r="AD404" s="203"/>
      <c r="AE404" s="203"/>
      <c r="AF404" s="203"/>
      <c r="AG404" s="203"/>
      <c r="AH404" s="203"/>
      <c r="AI404" s="203"/>
      <c r="AJ404" s="203"/>
      <c r="AK404" s="203"/>
      <c r="AL404" s="203"/>
      <c r="AM404" s="203"/>
      <c r="AN404" s="203"/>
      <c r="AO404" s="203"/>
      <c r="AP404" s="203"/>
      <c r="AQ404" s="203"/>
      <c r="AR404" s="203"/>
      <c r="AS404" s="203"/>
      <c r="AT404" s="203"/>
      <c r="AU404" s="203"/>
      <c r="AV404" s="203"/>
      <c r="AW404" s="203"/>
      <c r="AX404" s="203"/>
      <c r="AY404" s="203"/>
      <c r="AZ404" s="203"/>
      <c r="BA404" s="203"/>
      <c r="BB404" s="203"/>
      <c r="BC404" s="203"/>
      <c r="BD404" s="203"/>
      <c r="BE404" s="203"/>
      <c r="BF404" s="203"/>
      <c r="BG404" s="203"/>
      <c r="BH404" s="203"/>
      <c r="BI404" s="203"/>
      <c r="BJ404" s="203"/>
      <c r="BK404" s="203"/>
      <c r="BL404" s="203"/>
      <c r="BM404" s="203"/>
      <c r="BN404" s="203"/>
      <c r="BO404" s="203"/>
      <c r="BP404" s="203"/>
      <c r="BQ404" s="203"/>
      <c r="BR404" s="203"/>
      <c r="BS404" s="203"/>
      <c r="BT404" s="203"/>
      <c r="BU404" s="203"/>
      <c r="BV404" s="203"/>
      <c r="BW404" s="203"/>
      <c r="BX404" s="203"/>
      <c r="BY404" s="203"/>
      <c r="BZ404" s="203"/>
      <c r="CA404" s="203"/>
      <c r="CB404" s="203"/>
      <c r="CC404" s="203"/>
      <c r="CD404" s="203"/>
      <c r="CE404" s="203"/>
      <c r="CF404" s="203"/>
      <c r="CG404" s="203"/>
      <c r="CH404" s="203"/>
      <c r="CI404" s="203"/>
      <c r="CJ404" s="203"/>
      <c r="CK404" s="203"/>
      <c r="CL404" s="203"/>
      <c r="CM404" s="203"/>
      <c r="CN404" s="203"/>
      <c r="CO404" s="203"/>
      <c r="CP404" s="203"/>
      <c r="CQ404" s="203"/>
      <c r="CR404" s="203"/>
      <c r="CS404" s="203"/>
      <c r="CT404" s="203"/>
      <c r="CU404" s="203"/>
      <c r="CV404" s="203"/>
      <c r="CW404" s="203"/>
      <c r="CX404" s="203"/>
      <c r="CY404" s="203"/>
      <c r="CZ404" s="203"/>
      <c r="DA404" s="203"/>
      <c r="DB404" s="203"/>
      <c r="DC404" s="203"/>
      <c r="DD404" s="203"/>
    </row>
    <row r="405" spans="1:108" ht="38.25" x14ac:dyDescent="0.2">
      <c r="A405" s="35" t="s">
        <v>9</v>
      </c>
      <c r="B405" s="64" t="str">
        <f>+" אסמכתא " &amp; B20 &amp;"         חזרה לטבלה "</f>
        <v xml:space="preserve"> אסמכתא          חזרה לטבלה </v>
      </c>
      <c r="C405" s="472"/>
      <c r="D405" s="459"/>
      <c r="E405" s="478"/>
      <c r="F405" s="203"/>
      <c r="G405" s="35" t="s">
        <v>27</v>
      </c>
      <c r="H405" s="64" t="str">
        <f>+" אסמכתא " &amp; B20 &amp;"         חזרה לטבלה "</f>
        <v xml:space="preserve"> אסמכתא          חזרה לטבלה </v>
      </c>
      <c r="I405" s="36"/>
      <c r="J405" s="36"/>
      <c r="K405" s="36"/>
      <c r="L405" s="64" t="str">
        <f>+" אסמכתא " &amp; B20 &amp;"         חזרה לטבלה "</f>
        <v xml:space="preserve"> אסמכתא          חזרה לטבלה </v>
      </c>
      <c r="M405" s="472"/>
      <c r="N405" s="459"/>
      <c r="O405" s="478"/>
      <c r="Q405" s="35" t="s">
        <v>9</v>
      </c>
      <c r="R405" s="64" t="str">
        <f>+" אסמכתא " &amp; B20 &amp;"         חזרה לטבלה "</f>
        <v xml:space="preserve"> אסמכתא          חזרה לטבלה </v>
      </c>
      <c r="S405" s="472"/>
      <c r="T405" s="459"/>
      <c r="U405" s="478"/>
      <c r="W405" s="35" t="s">
        <v>27</v>
      </c>
      <c r="X405" s="64" t="str">
        <f>+" אסמכתא " &amp; B20 &amp;"         חזרה לטבלה "</f>
        <v xml:space="preserve"> אסמכתא          חזרה לטבלה </v>
      </c>
      <c r="Y405" s="472"/>
      <c r="Z405" s="472"/>
      <c r="AA405" s="478"/>
      <c r="AB405" s="203"/>
      <c r="AC405" s="203"/>
      <c r="AD405" s="203"/>
      <c r="AE405" s="203"/>
      <c r="AF405" s="203"/>
      <c r="AG405" s="203"/>
      <c r="AH405" s="203"/>
      <c r="AI405" s="203"/>
      <c r="AJ405" s="203"/>
      <c r="AK405" s="203"/>
      <c r="AL405" s="203"/>
      <c r="AM405" s="203"/>
      <c r="AN405" s="203"/>
      <c r="AO405" s="203"/>
      <c r="AP405" s="203"/>
      <c r="AQ405" s="203"/>
      <c r="AR405" s="203"/>
      <c r="AS405" s="203"/>
      <c r="AT405" s="203"/>
      <c r="AU405" s="203"/>
      <c r="AV405" s="203"/>
      <c r="AW405" s="203"/>
      <c r="AX405" s="203"/>
      <c r="AY405" s="203"/>
      <c r="AZ405" s="203"/>
      <c r="BA405" s="203"/>
      <c r="BB405" s="203"/>
      <c r="BC405" s="203"/>
      <c r="BD405" s="203"/>
      <c r="BE405" s="203"/>
      <c r="BF405" s="203"/>
      <c r="BG405" s="203"/>
      <c r="BH405" s="203"/>
      <c r="BI405" s="203"/>
      <c r="BJ405" s="203"/>
      <c r="BK405" s="203"/>
      <c r="BL405" s="203"/>
      <c r="BM405" s="203"/>
      <c r="BN405" s="203"/>
      <c r="BO405" s="203"/>
      <c r="BP405" s="203"/>
      <c r="BQ405" s="203"/>
      <c r="BR405" s="203"/>
      <c r="BS405" s="203"/>
      <c r="BT405" s="203"/>
      <c r="BU405" s="203"/>
      <c r="BV405" s="203"/>
      <c r="BW405" s="203"/>
      <c r="BX405" s="203"/>
      <c r="BY405" s="203"/>
      <c r="BZ405" s="203"/>
      <c r="CA405" s="203"/>
      <c r="CB405" s="203"/>
      <c r="CC405" s="203"/>
      <c r="CD405" s="203"/>
      <c r="CE405" s="203"/>
      <c r="CF405" s="203"/>
      <c r="CG405" s="203"/>
      <c r="CH405" s="203"/>
      <c r="CI405" s="203"/>
      <c r="CJ405" s="203"/>
      <c r="CK405" s="203"/>
      <c r="CL405" s="203"/>
      <c r="CM405" s="203"/>
      <c r="CN405" s="203"/>
      <c r="CO405" s="203"/>
      <c r="CP405" s="203"/>
      <c r="CQ405" s="203"/>
      <c r="CR405" s="203"/>
      <c r="CS405" s="203"/>
      <c r="CT405" s="203"/>
      <c r="CU405" s="203"/>
      <c r="CV405" s="203"/>
      <c r="CW405" s="203"/>
      <c r="CX405" s="203"/>
      <c r="CY405" s="203"/>
      <c r="CZ405" s="203"/>
      <c r="DA405" s="203"/>
      <c r="DB405" s="203"/>
      <c r="DC405" s="203"/>
      <c r="DD405" s="203"/>
    </row>
    <row r="406" spans="1:108" s="203" customFormat="1" x14ac:dyDescent="0.2">
      <c r="A406" s="39">
        <v>1</v>
      </c>
      <c r="B406" s="291"/>
      <c r="C406" s="323"/>
      <c r="D406" s="323"/>
      <c r="E406" s="293"/>
      <c r="G406" s="39">
        <v>12</v>
      </c>
      <c r="H406" s="291"/>
      <c r="I406" s="294"/>
      <c r="J406" s="294"/>
      <c r="K406" s="294"/>
      <c r="L406" s="291"/>
      <c r="M406" s="323"/>
      <c r="N406" s="323"/>
      <c r="O406" s="293"/>
      <c r="Q406" s="39">
        <v>23</v>
      </c>
      <c r="R406" s="291"/>
      <c r="S406" s="323"/>
      <c r="T406" s="323"/>
      <c r="U406" s="293"/>
      <c r="W406" s="39">
        <v>34</v>
      </c>
      <c r="X406" s="291"/>
      <c r="Y406" s="323"/>
      <c r="Z406" s="323"/>
      <c r="AA406" s="293"/>
    </row>
    <row r="407" spans="1:108" s="203" customFormat="1" x14ac:dyDescent="0.2">
      <c r="A407" s="39">
        <v>2</v>
      </c>
      <c r="B407" s="291"/>
      <c r="C407" s="323"/>
      <c r="D407" s="323"/>
      <c r="E407" s="293"/>
      <c r="G407" s="39">
        <v>13</v>
      </c>
      <c r="H407" s="291"/>
      <c r="I407" s="294"/>
      <c r="J407" s="294"/>
      <c r="K407" s="294"/>
      <c r="L407" s="291"/>
      <c r="M407" s="323"/>
      <c r="N407" s="323"/>
      <c r="O407" s="293"/>
      <c r="Q407" s="39">
        <v>24</v>
      </c>
      <c r="R407" s="291"/>
      <c r="S407" s="323"/>
      <c r="T407" s="323"/>
      <c r="U407" s="293"/>
      <c r="W407" s="39">
        <v>35</v>
      </c>
      <c r="X407" s="291"/>
      <c r="Y407" s="323"/>
      <c r="Z407" s="323"/>
      <c r="AA407" s="293"/>
    </row>
    <row r="408" spans="1:108" s="203" customFormat="1" x14ac:dyDescent="0.2">
      <c r="A408" s="39">
        <v>3</v>
      </c>
      <c r="B408" s="291"/>
      <c r="C408" s="323"/>
      <c r="D408" s="323"/>
      <c r="E408" s="293"/>
      <c r="G408" s="39">
        <v>14</v>
      </c>
      <c r="H408" s="291"/>
      <c r="I408" s="294"/>
      <c r="J408" s="294"/>
      <c r="K408" s="294"/>
      <c r="L408" s="291"/>
      <c r="M408" s="323"/>
      <c r="N408" s="323"/>
      <c r="O408" s="293"/>
      <c r="Q408" s="39">
        <v>25</v>
      </c>
      <c r="R408" s="291"/>
      <c r="S408" s="323"/>
      <c r="T408" s="323"/>
      <c r="U408" s="293"/>
      <c r="W408" s="39">
        <v>36</v>
      </c>
      <c r="X408" s="291"/>
      <c r="Y408" s="323"/>
      <c r="Z408" s="323"/>
      <c r="AA408" s="293"/>
    </row>
    <row r="409" spans="1:108" s="203" customFormat="1" x14ac:dyDescent="0.2">
      <c r="A409" s="39">
        <v>4</v>
      </c>
      <c r="B409" s="291"/>
      <c r="C409" s="323"/>
      <c r="D409" s="323"/>
      <c r="E409" s="293"/>
      <c r="G409" s="39">
        <v>15</v>
      </c>
      <c r="H409" s="291"/>
      <c r="I409" s="294"/>
      <c r="J409" s="294"/>
      <c r="K409" s="294"/>
      <c r="L409" s="291"/>
      <c r="M409" s="323"/>
      <c r="N409" s="323"/>
      <c r="O409" s="293"/>
      <c r="Q409" s="39">
        <v>26</v>
      </c>
      <c r="R409" s="291"/>
      <c r="S409" s="323"/>
      <c r="T409" s="323"/>
      <c r="U409" s="293"/>
      <c r="W409" s="39">
        <v>37</v>
      </c>
      <c r="X409" s="291"/>
      <c r="Y409" s="323"/>
      <c r="Z409" s="323"/>
      <c r="AA409" s="293"/>
    </row>
    <row r="410" spans="1:108" s="203" customFormat="1" x14ac:dyDescent="0.2">
      <c r="A410" s="39">
        <v>5</v>
      </c>
      <c r="B410" s="291"/>
      <c r="C410" s="323"/>
      <c r="D410" s="323"/>
      <c r="E410" s="293"/>
      <c r="G410" s="39">
        <v>16</v>
      </c>
      <c r="H410" s="291"/>
      <c r="I410" s="294"/>
      <c r="J410" s="294"/>
      <c r="K410" s="294"/>
      <c r="L410" s="291"/>
      <c r="M410" s="323"/>
      <c r="N410" s="323"/>
      <c r="O410" s="293"/>
      <c r="Q410" s="39">
        <v>27</v>
      </c>
      <c r="R410" s="291"/>
      <c r="S410" s="323"/>
      <c r="T410" s="323"/>
      <c r="U410" s="293"/>
      <c r="W410" s="39">
        <v>38</v>
      </c>
      <c r="X410" s="291"/>
      <c r="Y410" s="323"/>
      <c r="Z410" s="323"/>
      <c r="AA410" s="293"/>
    </row>
    <row r="411" spans="1:108" s="203" customFormat="1" x14ac:dyDescent="0.2">
      <c r="A411" s="39">
        <v>6</v>
      </c>
      <c r="B411" s="291"/>
      <c r="C411" s="323"/>
      <c r="D411" s="323"/>
      <c r="E411" s="293"/>
      <c r="G411" s="39">
        <v>17</v>
      </c>
      <c r="H411" s="291"/>
      <c r="I411" s="294"/>
      <c r="J411" s="294"/>
      <c r="K411" s="294"/>
      <c r="L411" s="291"/>
      <c r="M411" s="323"/>
      <c r="N411" s="323"/>
      <c r="O411" s="293"/>
      <c r="Q411" s="39">
        <v>28</v>
      </c>
      <c r="R411" s="291"/>
      <c r="S411" s="323"/>
      <c r="T411" s="323"/>
      <c r="U411" s="293"/>
      <c r="W411" s="39">
        <v>39</v>
      </c>
      <c r="X411" s="291"/>
      <c r="Y411" s="323"/>
      <c r="Z411" s="323"/>
      <c r="AA411" s="293"/>
    </row>
    <row r="412" spans="1:108" s="203" customFormat="1" x14ac:dyDescent="0.2">
      <c r="A412" s="39">
        <v>7</v>
      </c>
      <c r="B412" s="291"/>
      <c r="C412" s="323"/>
      <c r="D412" s="323"/>
      <c r="E412" s="293"/>
      <c r="G412" s="39">
        <v>18</v>
      </c>
      <c r="H412" s="291"/>
      <c r="I412" s="294"/>
      <c r="J412" s="294"/>
      <c r="K412" s="294"/>
      <c r="L412" s="291"/>
      <c r="M412" s="323"/>
      <c r="N412" s="323"/>
      <c r="O412" s="293"/>
      <c r="Q412" s="39">
        <v>29</v>
      </c>
      <c r="R412" s="291"/>
      <c r="S412" s="323"/>
      <c r="T412" s="323"/>
      <c r="U412" s="293"/>
      <c r="W412" s="39">
        <v>40</v>
      </c>
      <c r="X412" s="291"/>
      <c r="Y412" s="323"/>
      <c r="Z412" s="323"/>
      <c r="AA412" s="293"/>
    </row>
    <row r="413" spans="1:108" s="203" customFormat="1" x14ac:dyDescent="0.2">
      <c r="A413" s="39">
        <v>8</v>
      </c>
      <c r="B413" s="291"/>
      <c r="C413" s="323"/>
      <c r="D413" s="323"/>
      <c r="E413" s="293"/>
      <c r="G413" s="39">
        <v>19</v>
      </c>
      <c r="H413" s="291"/>
      <c r="I413" s="294"/>
      <c r="J413" s="294"/>
      <c r="K413" s="294"/>
      <c r="L413" s="291"/>
      <c r="M413" s="323"/>
      <c r="N413" s="323"/>
      <c r="O413" s="293"/>
      <c r="Q413" s="39">
        <v>30</v>
      </c>
      <c r="R413" s="291"/>
      <c r="S413" s="323"/>
      <c r="T413" s="323"/>
      <c r="U413" s="293"/>
      <c r="W413" s="39">
        <v>41</v>
      </c>
      <c r="X413" s="291"/>
      <c r="Y413" s="323"/>
      <c r="Z413" s="323"/>
      <c r="AA413" s="293"/>
    </row>
    <row r="414" spans="1:108" s="203" customFormat="1" x14ac:dyDescent="0.2">
      <c r="A414" s="39">
        <v>9</v>
      </c>
      <c r="B414" s="291"/>
      <c r="C414" s="323"/>
      <c r="D414" s="323"/>
      <c r="E414" s="293"/>
      <c r="G414" s="39">
        <v>20</v>
      </c>
      <c r="H414" s="291"/>
      <c r="I414" s="294"/>
      <c r="J414" s="294"/>
      <c r="K414" s="294"/>
      <c r="L414" s="291"/>
      <c r="M414" s="323"/>
      <c r="N414" s="323"/>
      <c r="O414" s="293"/>
      <c r="Q414" s="39">
        <v>31</v>
      </c>
      <c r="R414" s="291"/>
      <c r="S414" s="323"/>
      <c r="T414" s="323"/>
      <c r="U414" s="293"/>
      <c r="W414" s="39">
        <v>42</v>
      </c>
      <c r="X414" s="291"/>
      <c r="Y414" s="323"/>
      <c r="Z414" s="323"/>
      <c r="AA414" s="293"/>
    </row>
    <row r="415" spans="1:108" s="203" customFormat="1" x14ac:dyDescent="0.2">
      <c r="A415" s="39">
        <v>10</v>
      </c>
      <c r="B415" s="291"/>
      <c r="C415" s="323"/>
      <c r="D415" s="323"/>
      <c r="E415" s="293"/>
      <c r="G415" s="39">
        <v>21</v>
      </c>
      <c r="H415" s="291"/>
      <c r="I415" s="294"/>
      <c r="J415" s="294"/>
      <c r="K415" s="294"/>
      <c r="L415" s="291"/>
      <c r="M415" s="323"/>
      <c r="N415" s="323"/>
      <c r="O415" s="293"/>
      <c r="Q415" s="39">
        <v>32</v>
      </c>
      <c r="R415" s="291"/>
      <c r="S415" s="323"/>
      <c r="T415" s="323"/>
      <c r="U415" s="293"/>
      <c r="W415" s="39">
        <v>43</v>
      </c>
      <c r="X415" s="291"/>
      <c r="Y415" s="323"/>
      <c r="Z415" s="323"/>
      <c r="AA415" s="293"/>
    </row>
    <row r="416" spans="1:108" s="203" customFormat="1" ht="13.5" thickBot="1" x14ac:dyDescent="0.25">
      <c r="A416" s="39">
        <v>11</v>
      </c>
      <c r="B416" s="291"/>
      <c r="C416" s="323"/>
      <c r="D416" s="323"/>
      <c r="E416" s="293"/>
      <c r="G416" s="39">
        <v>22</v>
      </c>
      <c r="H416" s="291"/>
      <c r="I416" s="294"/>
      <c r="J416" s="294"/>
      <c r="K416" s="294"/>
      <c r="L416" s="291"/>
      <c r="M416" s="323"/>
      <c r="N416" s="323"/>
      <c r="O416" s="293"/>
      <c r="Q416" s="39">
        <v>33</v>
      </c>
      <c r="R416" s="291"/>
      <c r="S416" s="323"/>
      <c r="T416" s="323"/>
      <c r="U416" s="293"/>
      <c r="W416" s="319"/>
      <c r="X416" s="320" t="s">
        <v>5</v>
      </c>
      <c r="Y416" s="321"/>
      <c r="Z416" s="321"/>
      <c r="AA416" s="322">
        <f>SUM(E406:E416)+SUM(O406:O416)+SUM(AA406:AA415)+SUM(U406:U416)</f>
        <v>0</v>
      </c>
    </row>
    <row r="417" spans="1:108" s="203" customFormat="1" x14ac:dyDescent="0.2">
      <c r="B417" s="208"/>
      <c r="D417" s="209"/>
      <c r="E417" s="204"/>
      <c r="H417" s="208"/>
      <c r="L417" s="208"/>
      <c r="N417" s="209"/>
      <c r="O417" s="204"/>
      <c r="R417" s="208"/>
      <c r="T417" s="209"/>
      <c r="U417" s="204"/>
      <c r="X417" s="208"/>
      <c r="AA417" s="204"/>
    </row>
    <row r="418" spans="1:108" s="203" customFormat="1" x14ac:dyDescent="0.2">
      <c r="B418" s="208"/>
      <c r="D418" s="209"/>
      <c r="E418" s="204"/>
      <c r="H418" s="208"/>
      <c r="L418" s="208"/>
      <c r="N418" s="209"/>
      <c r="O418" s="204"/>
      <c r="R418" s="208"/>
      <c r="T418" s="209"/>
      <c r="U418" s="204"/>
      <c r="X418" s="208"/>
      <c r="AA418" s="204"/>
    </row>
    <row r="419" spans="1:108" s="203" customFormat="1" x14ac:dyDescent="0.2">
      <c r="B419" s="208"/>
      <c r="D419" s="209"/>
      <c r="E419" s="204"/>
      <c r="H419" s="208"/>
      <c r="L419" s="208"/>
      <c r="N419" s="209"/>
      <c r="O419" s="204"/>
      <c r="R419" s="208"/>
      <c r="T419" s="209"/>
      <c r="U419" s="204"/>
      <c r="X419" s="208"/>
      <c r="AA419" s="204"/>
    </row>
    <row r="420" spans="1:108" s="203" customFormat="1" x14ac:dyDescent="0.2">
      <c r="B420" s="208"/>
      <c r="D420" s="209"/>
      <c r="E420" s="204"/>
      <c r="H420" s="208"/>
      <c r="L420" s="208"/>
      <c r="N420" s="209"/>
      <c r="O420" s="204"/>
      <c r="R420" s="208"/>
      <c r="T420" s="209"/>
      <c r="U420" s="204"/>
      <c r="X420" s="208"/>
      <c r="AA420" s="204"/>
    </row>
    <row r="421" spans="1:108" s="203" customFormat="1" x14ac:dyDescent="0.2">
      <c r="B421" s="208"/>
      <c r="D421" s="209"/>
      <c r="E421" s="204"/>
      <c r="H421" s="208"/>
      <c r="L421" s="208"/>
      <c r="N421" s="209"/>
      <c r="O421" s="204"/>
      <c r="R421" s="208"/>
      <c r="T421" s="209"/>
      <c r="U421" s="204"/>
      <c r="X421" s="208"/>
      <c r="AA421" s="204"/>
    </row>
    <row r="422" spans="1:108" s="203" customFormat="1" x14ac:dyDescent="0.2">
      <c r="B422" s="208"/>
      <c r="D422" s="209"/>
      <c r="E422" s="204"/>
      <c r="H422" s="208"/>
      <c r="L422" s="208"/>
      <c r="N422" s="209"/>
      <c r="O422" s="204"/>
      <c r="R422" s="208"/>
      <c r="T422" s="209"/>
      <c r="U422" s="204"/>
      <c r="X422" s="208"/>
      <c r="AA422" s="204"/>
    </row>
    <row r="423" spans="1:108" s="203" customFormat="1" ht="13.5" thickBot="1" x14ac:dyDescent="0.25">
      <c r="B423" s="208"/>
      <c r="D423" s="209"/>
      <c r="E423" s="204"/>
      <c r="H423" s="208"/>
      <c r="L423" s="208"/>
      <c r="N423" s="209"/>
      <c r="O423" s="204"/>
      <c r="R423" s="208"/>
      <c r="T423" s="209"/>
      <c r="U423" s="204"/>
      <c r="X423" s="208"/>
      <c r="AA423" s="204"/>
    </row>
    <row r="424" spans="1:108" ht="12.75" customHeight="1" x14ac:dyDescent="0.2">
      <c r="A424" s="33">
        <v>19</v>
      </c>
      <c r="B424" s="34"/>
      <c r="C424" s="471" t="s">
        <v>181</v>
      </c>
      <c r="D424" s="458" t="s">
        <v>93</v>
      </c>
      <c r="E424" s="460" t="s">
        <v>21</v>
      </c>
      <c r="F424" s="203"/>
      <c r="G424" s="33"/>
      <c r="H424" s="34"/>
      <c r="I424" s="34"/>
      <c r="J424" s="34"/>
      <c r="K424" s="34"/>
      <c r="L424" s="34"/>
      <c r="M424" s="471" t="s">
        <v>181</v>
      </c>
      <c r="N424" s="458" t="s">
        <v>93</v>
      </c>
      <c r="O424" s="460" t="s">
        <v>21</v>
      </c>
      <c r="Q424" s="33">
        <v>19</v>
      </c>
      <c r="R424" s="34"/>
      <c r="S424" s="471" t="s">
        <v>181</v>
      </c>
      <c r="T424" s="458" t="s">
        <v>93</v>
      </c>
      <c r="U424" s="460" t="s">
        <v>21</v>
      </c>
      <c r="W424" s="33"/>
      <c r="X424" s="34"/>
      <c r="Y424" s="471" t="s">
        <v>181</v>
      </c>
      <c r="Z424" s="471" t="s">
        <v>93</v>
      </c>
      <c r="AA424" s="460" t="s">
        <v>21</v>
      </c>
      <c r="AB424" s="203"/>
      <c r="AC424" s="203"/>
      <c r="AD424" s="203"/>
      <c r="AE424" s="203"/>
      <c r="AF424" s="203"/>
      <c r="AG424" s="203"/>
      <c r="AH424" s="203"/>
      <c r="AI424" s="203"/>
      <c r="AJ424" s="203"/>
      <c r="AK424" s="203"/>
      <c r="AL424" s="203"/>
      <c r="AM424" s="203"/>
      <c r="AN424" s="203"/>
      <c r="AO424" s="203"/>
      <c r="AP424" s="203"/>
      <c r="AQ424" s="203"/>
      <c r="AR424" s="203"/>
      <c r="AS424" s="203"/>
      <c r="AT424" s="203"/>
      <c r="AU424" s="203"/>
      <c r="AV424" s="203"/>
      <c r="AW424" s="203"/>
      <c r="AX424" s="203"/>
      <c r="AY424" s="203"/>
      <c r="AZ424" s="203"/>
      <c r="BA424" s="203"/>
      <c r="BB424" s="203"/>
      <c r="BC424" s="203"/>
      <c r="BD424" s="203"/>
      <c r="BE424" s="203"/>
      <c r="BF424" s="203"/>
      <c r="BG424" s="203"/>
      <c r="BH424" s="203"/>
      <c r="BI424" s="203"/>
      <c r="BJ424" s="203"/>
      <c r="BK424" s="203"/>
      <c r="BL424" s="203"/>
      <c r="BM424" s="203"/>
      <c r="BN424" s="203"/>
      <c r="BO424" s="203"/>
      <c r="BP424" s="203"/>
      <c r="BQ424" s="203"/>
      <c r="BR424" s="203"/>
      <c r="BS424" s="203"/>
      <c r="BT424" s="203"/>
      <c r="BU424" s="203"/>
      <c r="BV424" s="203"/>
      <c r="BW424" s="203"/>
      <c r="BX424" s="203"/>
      <c r="BY424" s="203"/>
      <c r="BZ424" s="203"/>
      <c r="CA424" s="203"/>
      <c r="CB424" s="203"/>
      <c r="CC424" s="203"/>
      <c r="CD424" s="203"/>
      <c r="CE424" s="203"/>
      <c r="CF424" s="203"/>
      <c r="CG424" s="203"/>
      <c r="CH424" s="203"/>
      <c r="CI424" s="203"/>
      <c r="CJ424" s="203"/>
      <c r="CK424" s="203"/>
      <c r="CL424" s="203"/>
      <c r="CM424" s="203"/>
      <c r="CN424" s="203"/>
      <c r="CO424" s="203"/>
      <c r="CP424" s="203"/>
      <c r="CQ424" s="203"/>
      <c r="CR424" s="203"/>
      <c r="CS424" s="203"/>
      <c r="CT424" s="203"/>
      <c r="CU424" s="203"/>
      <c r="CV424" s="203"/>
      <c r="CW424" s="203"/>
      <c r="CX424" s="203"/>
      <c r="CY424" s="203"/>
      <c r="CZ424" s="203"/>
      <c r="DA424" s="203"/>
      <c r="DB424" s="203"/>
      <c r="DC424" s="203"/>
      <c r="DD424" s="203"/>
    </row>
    <row r="425" spans="1:108" ht="38.25" x14ac:dyDescent="0.2">
      <c r="A425" s="35" t="s">
        <v>9</v>
      </c>
      <c r="B425" s="64" t="str">
        <f>+" אסמכתא " &amp; B21 &amp;"         חזרה לטבלה "</f>
        <v xml:space="preserve"> אסמכתא          חזרה לטבלה </v>
      </c>
      <c r="C425" s="472"/>
      <c r="D425" s="459"/>
      <c r="E425" s="478"/>
      <c r="F425" s="203"/>
      <c r="G425" s="35" t="s">
        <v>27</v>
      </c>
      <c r="H425" s="64" t="str">
        <f>+" אסמכתא " &amp; B21 &amp;"         חזרה לטבלה "</f>
        <v xml:space="preserve"> אסמכתא          חזרה לטבלה </v>
      </c>
      <c r="I425" s="36"/>
      <c r="J425" s="36"/>
      <c r="K425" s="36"/>
      <c r="L425" s="64" t="str">
        <f>+" אסמכתא " &amp; B21 &amp;"         חזרה לטבלה "</f>
        <v xml:space="preserve"> אסמכתא          חזרה לטבלה </v>
      </c>
      <c r="M425" s="472"/>
      <c r="N425" s="459"/>
      <c r="O425" s="478"/>
      <c r="Q425" s="35" t="s">
        <v>9</v>
      </c>
      <c r="R425" s="64" t="str">
        <f>+" אסמכתא " &amp; B21 &amp;"         חזרה לטבלה "</f>
        <v xml:space="preserve"> אסמכתא          חזרה לטבלה </v>
      </c>
      <c r="S425" s="472"/>
      <c r="T425" s="459"/>
      <c r="U425" s="478"/>
      <c r="W425" s="35" t="s">
        <v>27</v>
      </c>
      <c r="X425" s="64" t="str">
        <f>+" אסמכתא " &amp; B21 &amp;"         חזרה לטבלה "</f>
        <v xml:space="preserve"> אסמכתא          חזרה לטבלה </v>
      </c>
      <c r="Y425" s="472"/>
      <c r="Z425" s="472"/>
      <c r="AA425" s="478"/>
      <c r="AB425" s="203"/>
      <c r="AC425" s="203"/>
      <c r="AD425" s="203"/>
      <c r="AE425" s="203"/>
      <c r="AF425" s="203"/>
      <c r="AG425" s="203"/>
      <c r="AH425" s="203"/>
      <c r="AI425" s="203"/>
      <c r="AJ425" s="203"/>
      <c r="AK425" s="203"/>
      <c r="AL425" s="203"/>
      <c r="AM425" s="203"/>
      <c r="AN425" s="203"/>
      <c r="AO425" s="203"/>
      <c r="AP425" s="203"/>
      <c r="AQ425" s="203"/>
      <c r="AR425" s="203"/>
      <c r="AS425" s="203"/>
      <c r="AT425" s="203"/>
      <c r="AU425" s="203"/>
      <c r="AV425" s="203"/>
      <c r="AW425" s="203"/>
      <c r="AX425" s="203"/>
      <c r="AY425" s="203"/>
      <c r="AZ425" s="203"/>
      <c r="BA425" s="203"/>
      <c r="BB425" s="203"/>
      <c r="BC425" s="203"/>
      <c r="BD425" s="203"/>
      <c r="BE425" s="203"/>
      <c r="BF425" s="203"/>
      <c r="BG425" s="203"/>
      <c r="BH425" s="203"/>
      <c r="BI425" s="203"/>
      <c r="BJ425" s="203"/>
      <c r="BK425" s="203"/>
      <c r="BL425" s="203"/>
      <c r="BM425" s="203"/>
      <c r="BN425" s="203"/>
      <c r="BO425" s="203"/>
      <c r="BP425" s="203"/>
      <c r="BQ425" s="203"/>
      <c r="BR425" s="203"/>
      <c r="BS425" s="203"/>
      <c r="BT425" s="203"/>
      <c r="BU425" s="203"/>
      <c r="BV425" s="203"/>
      <c r="BW425" s="203"/>
      <c r="BX425" s="203"/>
      <c r="BY425" s="203"/>
      <c r="BZ425" s="203"/>
      <c r="CA425" s="203"/>
      <c r="CB425" s="203"/>
      <c r="CC425" s="203"/>
      <c r="CD425" s="203"/>
      <c r="CE425" s="203"/>
      <c r="CF425" s="203"/>
      <c r="CG425" s="203"/>
      <c r="CH425" s="203"/>
      <c r="CI425" s="203"/>
      <c r="CJ425" s="203"/>
      <c r="CK425" s="203"/>
      <c r="CL425" s="203"/>
      <c r="CM425" s="203"/>
      <c r="CN425" s="203"/>
      <c r="CO425" s="203"/>
      <c r="CP425" s="203"/>
      <c r="CQ425" s="203"/>
      <c r="CR425" s="203"/>
      <c r="CS425" s="203"/>
      <c r="CT425" s="203"/>
      <c r="CU425" s="203"/>
      <c r="CV425" s="203"/>
      <c r="CW425" s="203"/>
      <c r="CX425" s="203"/>
      <c r="CY425" s="203"/>
      <c r="CZ425" s="203"/>
      <c r="DA425" s="203"/>
      <c r="DB425" s="203"/>
      <c r="DC425" s="203"/>
      <c r="DD425" s="203"/>
    </row>
    <row r="426" spans="1:108" s="203" customFormat="1" x14ac:dyDescent="0.2">
      <c r="A426" s="39">
        <v>1</v>
      </c>
      <c r="B426" s="291"/>
      <c r="C426" s="323"/>
      <c r="D426" s="323"/>
      <c r="E426" s="293"/>
      <c r="G426" s="39">
        <v>12</v>
      </c>
      <c r="H426" s="291"/>
      <c r="I426" s="294"/>
      <c r="J426" s="294"/>
      <c r="K426" s="294"/>
      <c r="L426" s="291"/>
      <c r="M426" s="323"/>
      <c r="N426" s="323"/>
      <c r="O426" s="293"/>
      <c r="Q426" s="39">
        <v>23</v>
      </c>
      <c r="R426" s="291"/>
      <c r="S426" s="323"/>
      <c r="T426" s="323"/>
      <c r="U426" s="293"/>
      <c r="W426" s="39">
        <v>34</v>
      </c>
      <c r="X426" s="291"/>
      <c r="Y426" s="323"/>
      <c r="Z426" s="323"/>
      <c r="AA426" s="293"/>
    </row>
    <row r="427" spans="1:108" s="203" customFormat="1" x14ac:dyDescent="0.2">
      <c r="A427" s="39">
        <v>2</v>
      </c>
      <c r="B427" s="291"/>
      <c r="C427" s="323"/>
      <c r="D427" s="323"/>
      <c r="E427" s="293"/>
      <c r="G427" s="39">
        <v>13</v>
      </c>
      <c r="H427" s="291"/>
      <c r="I427" s="294"/>
      <c r="J427" s="294"/>
      <c r="K427" s="294"/>
      <c r="L427" s="291"/>
      <c r="M427" s="323"/>
      <c r="N427" s="323"/>
      <c r="O427" s="293"/>
      <c r="Q427" s="39">
        <v>24</v>
      </c>
      <c r="R427" s="291"/>
      <c r="S427" s="323"/>
      <c r="T427" s="323"/>
      <c r="U427" s="293"/>
      <c r="W427" s="39">
        <v>35</v>
      </c>
      <c r="X427" s="291"/>
      <c r="Y427" s="323"/>
      <c r="Z427" s="323"/>
      <c r="AA427" s="293"/>
    </row>
    <row r="428" spans="1:108" s="203" customFormat="1" x14ac:dyDescent="0.2">
      <c r="A428" s="39">
        <v>3</v>
      </c>
      <c r="B428" s="291"/>
      <c r="C428" s="323"/>
      <c r="D428" s="323"/>
      <c r="E428" s="293"/>
      <c r="G428" s="39">
        <v>14</v>
      </c>
      <c r="H428" s="291"/>
      <c r="I428" s="294"/>
      <c r="J428" s="294"/>
      <c r="K428" s="294"/>
      <c r="L428" s="291"/>
      <c r="M428" s="323"/>
      <c r="N428" s="323"/>
      <c r="O428" s="293"/>
      <c r="Q428" s="39">
        <v>25</v>
      </c>
      <c r="R428" s="291"/>
      <c r="S428" s="323"/>
      <c r="T428" s="323"/>
      <c r="U428" s="293"/>
      <c r="W428" s="39">
        <v>36</v>
      </c>
      <c r="X428" s="291"/>
      <c r="Y428" s="323"/>
      <c r="Z428" s="323"/>
      <c r="AA428" s="293"/>
    </row>
    <row r="429" spans="1:108" s="203" customFormat="1" x14ac:dyDescent="0.2">
      <c r="A429" s="39">
        <v>4</v>
      </c>
      <c r="B429" s="291"/>
      <c r="C429" s="323"/>
      <c r="D429" s="323"/>
      <c r="E429" s="293"/>
      <c r="G429" s="39">
        <v>15</v>
      </c>
      <c r="H429" s="291"/>
      <c r="I429" s="294"/>
      <c r="J429" s="294"/>
      <c r="K429" s="294"/>
      <c r="L429" s="291"/>
      <c r="M429" s="323"/>
      <c r="N429" s="323"/>
      <c r="O429" s="293"/>
      <c r="Q429" s="39">
        <v>26</v>
      </c>
      <c r="R429" s="291"/>
      <c r="S429" s="323"/>
      <c r="T429" s="323"/>
      <c r="U429" s="293"/>
      <c r="W429" s="39">
        <v>37</v>
      </c>
      <c r="X429" s="291"/>
      <c r="Y429" s="323"/>
      <c r="Z429" s="323"/>
      <c r="AA429" s="293"/>
    </row>
    <row r="430" spans="1:108" s="203" customFormat="1" x14ac:dyDescent="0.2">
      <c r="A430" s="39">
        <v>5</v>
      </c>
      <c r="B430" s="291"/>
      <c r="C430" s="323"/>
      <c r="D430" s="323"/>
      <c r="E430" s="293"/>
      <c r="G430" s="39">
        <v>16</v>
      </c>
      <c r="H430" s="291"/>
      <c r="I430" s="294"/>
      <c r="J430" s="294"/>
      <c r="K430" s="294"/>
      <c r="L430" s="291"/>
      <c r="M430" s="323"/>
      <c r="N430" s="323"/>
      <c r="O430" s="293"/>
      <c r="Q430" s="39">
        <v>27</v>
      </c>
      <c r="R430" s="291"/>
      <c r="S430" s="323"/>
      <c r="T430" s="323"/>
      <c r="U430" s="293"/>
      <c r="W430" s="39">
        <v>38</v>
      </c>
      <c r="X430" s="291"/>
      <c r="Y430" s="323"/>
      <c r="Z430" s="323"/>
      <c r="AA430" s="293"/>
    </row>
    <row r="431" spans="1:108" s="203" customFormat="1" x14ac:dyDescent="0.2">
      <c r="A431" s="39">
        <v>6</v>
      </c>
      <c r="B431" s="291"/>
      <c r="C431" s="323"/>
      <c r="D431" s="323"/>
      <c r="E431" s="293"/>
      <c r="G431" s="39">
        <v>17</v>
      </c>
      <c r="H431" s="291"/>
      <c r="I431" s="294"/>
      <c r="J431" s="294"/>
      <c r="K431" s="294"/>
      <c r="L431" s="291"/>
      <c r="M431" s="323"/>
      <c r="N431" s="323"/>
      <c r="O431" s="293"/>
      <c r="Q431" s="39">
        <v>28</v>
      </c>
      <c r="R431" s="291"/>
      <c r="S431" s="323"/>
      <c r="T431" s="323"/>
      <c r="U431" s="293"/>
      <c r="W431" s="39">
        <v>39</v>
      </c>
      <c r="X431" s="291"/>
      <c r="Y431" s="323"/>
      <c r="Z431" s="323"/>
      <c r="AA431" s="293"/>
    </row>
    <row r="432" spans="1:108" s="203" customFormat="1" x14ac:dyDescent="0.2">
      <c r="A432" s="39">
        <v>7</v>
      </c>
      <c r="B432" s="291"/>
      <c r="C432" s="323"/>
      <c r="D432" s="323"/>
      <c r="E432" s="293"/>
      <c r="G432" s="39">
        <v>18</v>
      </c>
      <c r="H432" s="291"/>
      <c r="I432" s="294"/>
      <c r="J432" s="294"/>
      <c r="K432" s="294"/>
      <c r="L432" s="291"/>
      <c r="M432" s="323"/>
      <c r="N432" s="323"/>
      <c r="O432" s="293"/>
      <c r="Q432" s="39">
        <v>29</v>
      </c>
      <c r="R432" s="291"/>
      <c r="S432" s="323"/>
      <c r="T432" s="323"/>
      <c r="U432" s="293"/>
      <c r="W432" s="39">
        <v>40</v>
      </c>
      <c r="X432" s="291"/>
      <c r="Y432" s="323"/>
      <c r="Z432" s="323"/>
      <c r="AA432" s="293"/>
    </row>
    <row r="433" spans="1:108" s="203" customFormat="1" x14ac:dyDescent="0.2">
      <c r="A433" s="39">
        <v>8</v>
      </c>
      <c r="B433" s="291"/>
      <c r="C433" s="323"/>
      <c r="D433" s="323"/>
      <c r="E433" s="293"/>
      <c r="G433" s="39">
        <v>19</v>
      </c>
      <c r="H433" s="291"/>
      <c r="I433" s="294"/>
      <c r="J433" s="294"/>
      <c r="K433" s="294"/>
      <c r="L433" s="291"/>
      <c r="M433" s="323"/>
      <c r="N433" s="323"/>
      <c r="O433" s="293"/>
      <c r="Q433" s="39">
        <v>30</v>
      </c>
      <c r="R433" s="291"/>
      <c r="S433" s="323"/>
      <c r="T433" s="323"/>
      <c r="U433" s="293"/>
      <c r="W433" s="39">
        <v>41</v>
      </c>
      <c r="X433" s="291"/>
      <c r="Y433" s="323"/>
      <c r="Z433" s="323"/>
      <c r="AA433" s="293"/>
    </row>
    <row r="434" spans="1:108" s="203" customFormat="1" x14ac:dyDescent="0.2">
      <c r="A434" s="39">
        <v>9</v>
      </c>
      <c r="B434" s="291"/>
      <c r="C434" s="323"/>
      <c r="D434" s="323"/>
      <c r="E434" s="293"/>
      <c r="G434" s="39">
        <v>20</v>
      </c>
      <c r="H434" s="291"/>
      <c r="I434" s="294"/>
      <c r="J434" s="294"/>
      <c r="K434" s="294"/>
      <c r="L434" s="291"/>
      <c r="M434" s="323"/>
      <c r="N434" s="323"/>
      <c r="O434" s="293"/>
      <c r="Q434" s="39">
        <v>31</v>
      </c>
      <c r="R434" s="291"/>
      <c r="S434" s="323"/>
      <c r="T434" s="323"/>
      <c r="U434" s="293"/>
      <c r="W434" s="39">
        <v>42</v>
      </c>
      <c r="X434" s="291"/>
      <c r="Y434" s="323"/>
      <c r="Z434" s="323"/>
      <c r="AA434" s="293"/>
    </row>
    <row r="435" spans="1:108" s="203" customFormat="1" x14ac:dyDescent="0.2">
      <c r="A435" s="39">
        <v>10</v>
      </c>
      <c r="B435" s="291"/>
      <c r="C435" s="323"/>
      <c r="D435" s="323"/>
      <c r="E435" s="293"/>
      <c r="G435" s="39">
        <v>21</v>
      </c>
      <c r="H435" s="291"/>
      <c r="I435" s="294"/>
      <c r="J435" s="294"/>
      <c r="K435" s="294"/>
      <c r="L435" s="291"/>
      <c r="M435" s="323"/>
      <c r="N435" s="323"/>
      <c r="O435" s="293"/>
      <c r="Q435" s="39">
        <v>32</v>
      </c>
      <c r="R435" s="291"/>
      <c r="S435" s="323"/>
      <c r="T435" s="323"/>
      <c r="U435" s="293"/>
      <c r="W435" s="39">
        <v>43</v>
      </c>
      <c r="X435" s="291"/>
      <c r="Y435" s="323"/>
      <c r="Z435" s="323"/>
      <c r="AA435" s="293"/>
    </row>
    <row r="436" spans="1:108" s="203" customFormat="1" ht="13.5" thickBot="1" x14ac:dyDescent="0.25">
      <c r="A436" s="39">
        <v>11</v>
      </c>
      <c r="B436" s="291"/>
      <c r="C436" s="323"/>
      <c r="D436" s="323"/>
      <c r="E436" s="293"/>
      <c r="G436" s="39">
        <v>22</v>
      </c>
      <c r="H436" s="291"/>
      <c r="I436" s="294"/>
      <c r="J436" s="294"/>
      <c r="K436" s="294"/>
      <c r="L436" s="291"/>
      <c r="M436" s="323"/>
      <c r="N436" s="323"/>
      <c r="O436" s="293"/>
      <c r="Q436" s="39">
        <v>33</v>
      </c>
      <c r="R436" s="291"/>
      <c r="S436" s="323"/>
      <c r="T436" s="323"/>
      <c r="U436" s="293"/>
      <c r="W436" s="319"/>
      <c r="X436" s="320" t="s">
        <v>5</v>
      </c>
      <c r="Y436" s="321"/>
      <c r="Z436" s="321"/>
      <c r="AA436" s="322">
        <f>SUM(E426:E436)+SUM(O426:O436)+SUM(AA426:AA435)+SUM(U426:U436)</f>
        <v>0</v>
      </c>
    </row>
    <row r="437" spans="1:108" s="203" customFormat="1" x14ac:dyDescent="0.2">
      <c r="B437" s="208"/>
      <c r="D437" s="209"/>
      <c r="E437" s="204"/>
      <c r="H437" s="208"/>
      <c r="L437" s="208"/>
      <c r="N437" s="209"/>
      <c r="O437" s="204"/>
      <c r="R437" s="208"/>
      <c r="T437" s="209"/>
      <c r="U437" s="204"/>
      <c r="X437" s="208"/>
      <c r="AA437" s="204"/>
    </row>
    <row r="438" spans="1:108" s="203" customFormat="1" x14ac:dyDescent="0.2">
      <c r="B438" s="208"/>
      <c r="D438" s="209"/>
      <c r="E438" s="204"/>
      <c r="H438" s="208"/>
      <c r="L438" s="208"/>
      <c r="N438" s="209"/>
      <c r="O438" s="204"/>
      <c r="R438" s="208"/>
      <c r="T438" s="209"/>
      <c r="U438" s="204"/>
      <c r="X438" s="208"/>
      <c r="AA438" s="204"/>
    </row>
    <row r="439" spans="1:108" s="203" customFormat="1" x14ac:dyDescent="0.2">
      <c r="B439" s="208"/>
      <c r="D439" s="209"/>
      <c r="E439" s="204"/>
      <c r="H439" s="208"/>
      <c r="L439" s="208"/>
      <c r="N439" s="209"/>
      <c r="O439" s="204"/>
      <c r="R439" s="208"/>
      <c r="T439" s="209"/>
      <c r="U439" s="204"/>
      <c r="X439" s="208"/>
      <c r="AA439" s="204"/>
    </row>
    <row r="440" spans="1:108" s="203" customFormat="1" x14ac:dyDescent="0.2">
      <c r="B440" s="208"/>
      <c r="D440" s="209"/>
      <c r="E440" s="204"/>
      <c r="H440" s="208"/>
      <c r="L440" s="208"/>
      <c r="N440" s="209"/>
      <c r="O440" s="204"/>
      <c r="R440" s="208"/>
      <c r="T440" s="209"/>
      <c r="U440" s="204"/>
      <c r="X440" s="208"/>
      <c r="AA440" s="204"/>
    </row>
    <row r="441" spans="1:108" s="203" customFormat="1" x14ac:dyDescent="0.2">
      <c r="B441" s="208"/>
      <c r="D441" s="209"/>
      <c r="E441" s="204"/>
      <c r="H441" s="208"/>
      <c r="L441" s="208"/>
      <c r="N441" s="209"/>
      <c r="O441" s="204"/>
      <c r="R441" s="208"/>
      <c r="T441" s="209"/>
      <c r="U441" s="204"/>
      <c r="X441" s="208"/>
      <c r="AA441" s="204"/>
    </row>
    <row r="442" spans="1:108" s="203" customFormat="1" x14ac:dyDescent="0.2">
      <c r="B442" s="208"/>
      <c r="D442" s="209"/>
      <c r="E442" s="204"/>
      <c r="H442" s="208"/>
      <c r="L442" s="208"/>
      <c r="N442" s="209"/>
      <c r="O442" s="204"/>
      <c r="R442" s="208"/>
      <c r="T442" s="209"/>
      <c r="U442" s="204"/>
      <c r="X442" s="208"/>
      <c r="AA442" s="204"/>
    </row>
    <row r="443" spans="1:108" s="203" customFormat="1" ht="13.5" thickBot="1" x14ac:dyDescent="0.25">
      <c r="B443" s="208"/>
      <c r="D443" s="209"/>
      <c r="E443" s="204"/>
      <c r="H443" s="208"/>
      <c r="L443" s="208"/>
      <c r="N443" s="209"/>
      <c r="O443" s="204"/>
      <c r="R443" s="208"/>
      <c r="T443" s="209"/>
      <c r="U443" s="204"/>
      <c r="X443" s="208"/>
      <c r="AA443" s="204"/>
    </row>
    <row r="444" spans="1:108" ht="12.75" customHeight="1" x14ac:dyDescent="0.2">
      <c r="A444" s="33">
        <v>20</v>
      </c>
      <c r="B444" s="34"/>
      <c r="C444" s="471" t="s">
        <v>181</v>
      </c>
      <c r="D444" s="458" t="s">
        <v>93</v>
      </c>
      <c r="E444" s="460" t="s">
        <v>21</v>
      </c>
      <c r="F444" s="203"/>
      <c r="G444" s="33"/>
      <c r="H444" s="34"/>
      <c r="I444" s="34"/>
      <c r="J444" s="34"/>
      <c r="K444" s="34"/>
      <c r="L444" s="34"/>
      <c r="M444" s="471" t="s">
        <v>181</v>
      </c>
      <c r="N444" s="458" t="s">
        <v>93</v>
      </c>
      <c r="O444" s="460" t="s">
        <v>21</v>
      </c>
      <c r="Q444" s="33">
        <v>20</v>
      </c>
      <c r="R444" s="34"/>
      <c r="S444" s="471" t="s">
        <v>181</v>
      </c>
      <c r="T444" s="458" t="s">
        <v>93</v>
      </c>
      <c r="U444" s="460" t="s">
        <v>21</v>
      </c>
      <c r="W444" s="33"/>
      <c r="X444" s="34"/>
      <c r="Y444" s="471" t="s">
        <v>181</v>
      </c>
      <c r="Z444" s="471" t="s">
        <v>93</v>
      </c>
      <c r="AA444" s="460" t="s">
        <v>21</v>
      </c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  <c r="AT444" s="203"/>
      <c r="AU444" s="203"/>
      <c r="AV444" s="203"/>
      <c r="AW444" s="203"/>
      <c r="AX444" s="203"/>
      <c r="AY444" s="203"/>
      <c r="AZ444" s="203"/>
      <c r="BA444" s="203"/>
      <c r="BB444" s="203"/>
      <c r="BC444" s="203"/>
      <c r="BD444" s="203"/>
      <c r="BE444" s="203"/>
      <c r="BF444" s="203"/>
      <c r="BG444" s="203"/>
      <c r="BH444" s="203"/>
      <c r="BI444" s="203"/>
      <c r="BJ444" s="203"/>
      <c r="BK444" s="203"/>
      <c r="BL444" s="203"/>
      <c r="BM444" s="203"/>
      <c r="BN444" s="203"/>
      <c r="BO444" s="203"/>
      <c r="BP444" s="203"/>
      <c r="BQ444" s="203"/>
      <c r="BR444" s="203"/>
      <c r="BS444" s="203"/>
      <c r="BT444" s="203"/>
      <c r="BU444" s="203"/>
      <c r="BV444" s="203"/>
      <c r="BW444" s="203"/>
      <c r="BX444" s="203"/>
      <c r="BY444" s="203"/>
      <c r="BZ444" s="203"/>
      <c r="CA444" s="203"/>
      <c r="CB444" s="203"/>
      <c r="CC444" s="203"/>
      <c r="CD444" s="203"/>
      <c r="CE444" s="203"/>
      <c r="CF444" s="203"/>
      <c r="CG444" s="203"/>
      <c r="CH444" s="203"/>
      <c r="CI444" s="203"/>
      <c r="CJ444" s="203"/>
      <c r="CK444" s="203"/>
      <c r="CL444" s="203"/>
      <c r="CM444" s="203"/>
      <c r="CN444" s="203"/>
      <c r="CO444" s="203"/>
      <c r="CP444" s="203"/>
      <c r="CQ444" s="203"/>
      <c r="CR444" s="203"/>
      <c r="CS444" s="203"/>
      <c r="CT444" s="203"/>
      <c r="CU444" s="203"/>
      <c r="CV444" s="203"/>
      <c r="CW444" s="203"/>
      <c r="CX444" s="203"/>
      <c r="CY444" s="203"/>
      <c r="CZ444" s="203"/>
      <c r="DA444" s="203"/>
      <c r="DB444" s="203"/>
      <c r="DC444" s="203"/>
      <c r="DD444" s="203"/>
    </row>
    <row r="445" spans="1:108" ht="38.25" x14ac:dyDescent="0.2">
      <c r="A445" s="35" t="s">
        <v>9</v>
      </c>
      <c r="B445" s="64" t="str">
        <f>+" אסמכתא " &amp; B22 &amp;"         חזרה לטבלה "</f>
        <v xml:space="preserve"> אסמכתא          חזרה לטבלה </v>
      </c>
      <c r="C445" s="472"/>
      <c r="D445" s="459"/>
      <c r="E445" s="478"/>
      <c r="F445" s="203"/>
      <c r="G445" s="35" t="s">
        <v>27</v>
      </c>
      <c r="H445" s="64" t="str">
        <f>+" אסמכתא " &amp; B22 &amp;"         חזרה לטבלה "</f>
        <v xml:space="preserve"> אסמכתא          חזרה לטבלה </v>
      </c>
      <c r="I445" s="36"/>
      <c r="J445" s="36"/>
      <c r="K445" s="36"/>
      <c r="L445" s="64" t="str">
        <f>+" אסמכתא " &amp; B22 &amp;"         חזרה לטבלה "</f>
        <v xml:space="preserve"> אסמכתא          חזרה לטבלה </v>
      </c>
      <c r="M445" s="472"/>
      <c r="N445" s="459"/>
      <c r="O445" s="478"/>
      <c r="Q445" s="35" t="s">
        <v>9</v>
      </c>
      <c r="R445" s="64" t="str">
        <f>+" אסמכתא " &amp; B22 &amp;"         חזרה לטבלה "</f>
        <v xml:space="preserve"> אסמכתא          חזרה לטבלה </v>
      </c>
      <c r="S445" s="472"/>
      <c r="T445" s="459"/>
      <c r="U445" s="478"/>
      <c r="W445" s="35" t="s">
        <v>27</v>
      </c>
      <c r="X445" s="64" t="str">
        <f>+" אסמכתא " &amp; B22 &amp;"         חזרה לטבלה "</f>
        <v xml:space="preserve"> אסמכתא          חזרה לטבלה </v>
      </c>
      <c r="Y445" s="472"/>
      <c r="Z445" s="472"/>
      <c r="AA445" s="478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3"/>
      <c r="AT445" s="203"/>
      <c r="AU445" s="203"/>
      <c r="AV445" s="203"/>
      <c r="AW445" s="203"/>
      <c r="AX445" s="203"/>
      <c r="AY445" s="203"/>
      <c r="AZ445" s="203"/>
      <c r="BA445" s="203"/>
      <c r="BB445" s="203"/>
      <c r="BC445" s="203"/>
      <c r="BD445" s="203"/>
      <c r="BE445" s="203"/>
      <c r="BF445" s="203"/>
      <c r="BG445" s="203"/>
      <c r="BH445" s="203"/>
      <c r="BI445" s="203"/>
      <c r="BJ445" s="203"/>
      <c r="BK445" s="203"/>
      <c r="BL445" s="203"/>
      <c r="BM445" s="203"/>
      <c r="BN445" s="203"/>
      <c r="BO445" s="203"/>
      <c r="BP445" s="203"/>
      <c r="BQ445" s="203"/>
      <c r="BR445" s="203"/>
      <c r="BS445" s="203"/>
      <c r="BT445" s="203"/>
      <c r="BU445" s="203"/>
      <c r="BV445" s="203"/>
      <c r="BW445" s="203"/>
      <c r="BX445" s="203"/>
      <c r="BY445" s="203"/>
      <c r="BZ445" s="203"/>
      <c r="CA445" s="203"/>
      <c r="CB445" s="203"/>
      <c r="CC445" s="203"/>
      <c r="CD445" s="203"/>
      <c r="CE445" s="203"/>
      <c r="CF445" s="203"/>
      <c r="CG445" s="203"/>
      <c r="CH445" s="203"/>
      <c r="CI445" s="203"/>
      <c r="CJ445" s="203"/>
      <c r="CK445" s="203"/>
      <c r="CL445" s="203"/>
      <c r="CM445" s="203"/>
      <c r="CN445" s="203"/>
      <c r="CO445" s="203"/>
      <c r="CP445" s="203"/>
      <c r="CQ445" s="203"/>
      <c r="CR445" s="203"/>
      <c r="CS445" s="203"/>
      <c r="CT445" s="203"/>
      <c r="CU445" s="203"/>
      <c r="CV445" s="203"/>
      <c r="CW445" s="203"/>
      <c r="CX445" s="203"/>
      <c r="CY445" s="203"/>
      <c r="CZ445" s="203"/>
      <c r="DA445" s="203"/>
      <c r="DB445" s="203"/>
      <c r="DC445" s="203"/>
      <c r="DD445" s="203"/>
    </row>
    <row r="446" spans="1:108" s="203" customFormat="1" x14ac:dyDescent="0.2">
      <c r="A446" s="39">
        <v>1</v>
      </c>
      <c r="B446" s="291"/>
      <c r="C446" s="323"/>
      <c r="D446" s="323"/>
      <c r="E446" s="293"/>
      <c r="G446" s="39">
        <v>12</v>
      </c>
      <c r="H446" s="291"/>
      <c r="I446" s="294"/>
      <c r="J446" s="294"/>
      <c r="K446" s="294"/>
      <c r="L446" s="291"/>
      <c r="M446" s="323"/>
      <c r="N446" s="323"/>
      <c r="O446" s="293"/>
      <c r="Q446" s="39">
        <v>23</v>
      </c>
      <c r="R446" s="291"/>
      <c r="S446" s="323"/>
      <c r="T446" s="323"/>
      <c r="U446" s="293"/>
      <c r="W446" s="39">
        <v>34</v>
      </c>
      <c r="X446" s="291"/>
      <c r="Y446" s="323"/>
      <c r="Z446" s="323"/>
      <c r="AA446" s="293"/>
    </row>
    <row r="447" spans="1:108" s="203" customFormat="1" x14ac:dyDescent="0.2">
      <c r="A447" s="39">
        <v>2</v>
      </c>
      <c r="B447" s="291"/>
      <c r="C447" s="323"/>
      <c r="D447" s="323"/>
      <c r="E447" s="293"/>
      <c r="G447" s="39">
        <v>13</v>
      </c>
      <c r="H447" s="291"/>
      <c r="I447" s="294"/>
      <c r="J447" s="294"/>
      <c r="K447" s="294"/>
      <c r="L447" s="291"/>
      <c r="M447" s="323"/>
      <c r="N447" s="323"/>
      <c r="O447" s="293"/>
      <c r="Q447" s="39">
        <v>24</v>
      </c>
      <c r="R447" s="291"/>
      <c r="S447" s="323"/>
      <c r="T447" s="323"/>
      <c r="U447" s="293"/>
      <c r="W447" s="39">
        <v>35</v>
      </c>
      <c r="X447" s="291"/>
      <c r="Y447" s="323"/>
      <c r="Z447" s="323"/>
      <c r="AA447" s="293"/>
    </row>
    <row r="448" spans="1:108" s="203" customFormat="1" x14ac:dyDescent="0.2">
      <c r="A448" s="39">
        <v>3</v>
      </c>
      <c r="B448" s="291"/>
      <c r="C448" s="323"/>
      <c r="D448" s="323"/>
      <c r="E448" s="293"/>
      <c r="G448" s="39">
        <v>14</v>
      </c>
      <c r="H448" s="291"/>
      <c r="I448" s="294"/>
      <c r="J448" s="294"/>
      <c r="K448" s="294"/>
      <c r="L448" s="291"/>
      <c r="M448" s="323"/>
      <c r="N448" s="323"/>
      <c r="O448" s="293"/>
      <c r="Q448" s="39">
        <v>25</v>
      </c>
      <c r="R448" s="291"/>
      <c r="S448" s="323"/>
      <c r="T448" s="323"/>
      <c r="U448" s="293"/>
      <c r="W448" s="39">
        <v>36</v>
      </c>
      <c r="X448" s="291"/>
      <c r="Y448" s="323"/>
      <c r="Z448" s="323"/>
      <c r="AA448" s="293"/>
    </row>
    <row r="449" spans="1:108" s="203" customFormat="1" x14ac:dyDescent="0.2">
      <c r="A449" s="39">
        <v>4</v>
      </c>
      <c r="B449" s="291"/>
      <c r="C449" s="323"/>
      <c r="D449" s="323"/>
      <c r="E449" s="293"/>
      <c r="G449" s="39">
        <v>15</v>
      </c>
      <c r="H449" s="291"/>
      <c r="I449" s="294"/>
      <c r="J449" s="294"/>
      <c r="K449" s="294"/>
      <c r="L449" s="291"/>
      <c r="M449" s="323"/>
      <c r="N449" s="323"/>
      <c r="O449" s="293"/>
      <c r="Q449" s="39">
        <v>26</v>
      </c>
      <c r="R449" s="291"/>
      <c r="S449" s="323"/>
      <c r="T449" s="323"/>
      <c r="U449" s="293"/>
      <c r="W449" s="39">
        <v>37</v>
      </c>
      <c r="X449" s="291"/>
      <c r="Y449" s="323"/>
      <c r="Z449" s="323"/>
      <c r="AA449" s="293"/>
    </row>
    <row r="450" spans="1:108" s="203" customFormat="1" x14ac:dyDescent="0.2">
      <c r="A450" s="39">
        <v>5</v>
      </c>
      <c r="B450" s="291"/>
      <c r="C450" s="323"/>
      <c r="D450" s="323"/>
      <c r="E450" s="293"/>
      <c r="G450" s="39">
        <v>16</v>
      </c>
      <c r="H450" s="291"/>
      <c r="I450" s="294"/>
      <c r="J450" s="294"/>
      <c r="K450" s="294"/>
      <c r="L450" s="291"/>
      <c r="M450" s="323"/>
      <c r="N450" s="323"/>
      <c r="O450" s="293"/>
      <c r="Q450" s="39">
        <v>27</v>
      </c>
      <c r="R450" s="291"/>
      <c r="S450" s="323"/>
      <c r="T450" s="323"/>
      <c r="U450" s="293"/>
      <c r="W450" s="39">
        <v>38</v>
      </c>
      <c r="X450" s="291"/>
      <c r="Y450" s="323"/>
      <c r="Z450" s="323"/>
      <c r="AA450" s="293"/>
    </row>
    <row r="451" spans="1:108" s="203" customFormat="1" x14ac:dyDescent="0.2">
      <c r="A451" s="39">
        <v>6</v>
      </c>
      <c r="B451" s="291"/>
      <c r="C451" s="323"/>
      <c r="D451" s="323"/>
      <c r="E451" s="293"/>
      <c r="G451" s="39">
        <v>17</v>
      </c>
      <c r="H451" s="291"/>
      <c r="I451" s="294"/>
      <c r="J451" s="294"/>
      <c r="K451" s="294"/>
      <c r="L451" s="291"/>
      <c r="M451" s="323"/>
      <c r="N451" s="323"/>
      <c r="O451" s="293"/>
      <c r="Q451" s="39">
        <v>28</v>
      </c>
      <c r="R451" s="291"/>
      <c r="S451" s="323"/>
      <c r="T451" s="323"/>
      <c r="U451" s="293"/>
      <c r="W451" s="39">
        <v>39</v>
      </c>
      <c r="X451" s="291"/>
      <c r="Y451" s="323"/>
      <c r="Z451" s="323"/>
      <c r="AA451" s="293"/>
    </row>
    <row r="452" spans="1:108" s="203" customFormat="1" x14ac:dyDescent="0.2">
      <c r="A452" s="39">
        <v>7</v>
      </c>
      <c r="B452" s="291"/>
      <c r="C452" s="323"/>
      <c r="D452" s="323"/>
      <c r="E452" s="293"/>
      <c r="G452" s="39">
        <v>18</v>
      </c>
      <c r="H452" s="291"/>
      <c r="I452" s="294"/>
      <c r="J452" s="294"/>
      <c r="K452" s="294"/>
      <c r="L452" s="291"/>
      <c r="M452" s="323"/>
      <c r="N452" s="323"/>
      <c r="O452" s="293"/>
      <c r="Q452" s="39">
        <v>29</v>
      </c>
      <c r="R452" s="291"/>
      <c r="S452" s="323"/>
      <c r="T452" s="323"/>
      <c r="U452" s="293"/>
      <c r="W452" s="39">
        <v>40</v>
      </c>
      <c r="X452" s="291"/>
      <c r="Y452" s="323"/>
      <c r="Z452" s="323"/>
      <c r="AA452" s="293"/>
    </row>
    <row r="453" spans="1:108" s="203" customFormat="1" x14ac:dyDescent="0.2">
      <c r="A453" s="39">
        <v>8</v>
      </c>
      <c r="B453" s="291"/>
      <c r="C453" s="323"/>
      <c r="D453" s="323"/>
      <c r="E453" s="293"/>
      <c r="G453" s="39">
        <v>19</v>
      </c>
      <c r="H453" s="291"/>
      <c r="I453" s="294"/>
      <c r="J453" s="294"/>
      <c r="K453" s="294"/>
      <c r="L453" s="291"/>
      <c r="M453" s="323"/>
      <c r="N453" s="323"/>
      <c r="O453" s="293"/>
      <c r="Q453" s="39">
        <v>30</v>
      </c>
      <c r="R453" s="291"/>
      <c r="S453" s="323"/>
      <c r="T453" s="323"/>
      <c r="U453" s="293"/>
      <c r="W453" s="39">
        <v>41</v>
      </c>
      <c r="X453" s="291"/>
      <c r="Y453" s="323"/>
      <c r="Z453" s="323"/>
      <c r="AA453" s="293"/>
    </row>
    <row r="454" spans="1:108" s="203" customFormat="1" x14ac:dyDescent="0.2">
      <c r="A454" s="39">
        <v>9</v>
      </c>
      <c r="B454" s="291"/>
      <c r="C454" s="323"/>
      <c r="D454" s="323"/>
      <c r="E454" s="293"/>
      <c r="G454" s="39">
        <v>20</v>
      </c>
      <c r="H454" s="291"/>
      <c r="I454" s="294"/>
      <c r="J454" s="294"/>
      <c r="K454" s="294"/>
      <c r="L454" s="291"/>
      <c r="M454" s="323"/>
      <c r="N454" s="323"/>
      <c r="O454" s="293"/>
      <c r="Q454" s="39">
        <v>31</v>
      </c>
      <c r="R454" s="291"/>
      <c r="S454" s="323"/>
      <c r="T454" s="323"/>
      <c r="U454" s="293"/>
      <c r="W454" s="39">
        <v>42</v>
      </c>
      <c r="X454" s="291"/>
      <c r="Y454" s="323"/>
      <c r="Z454" s="323"/>
      <c r="AA454" s="293"/>
    </row>
    <row r="455" spans="1:108" s="203" customFormat="1" x14ac:dyDescent="0.2">
      <c r="A455" s="39">
        <v>10</v>
      </c>
      <c r="B455" s="291"/>
      <c r="C455" s="323"/>
      <c r="D455" s="323"/>
      <c r="E455" s="293"/>
      <c r="G455" s="39">
        <v>21</v>
      </c>
      <c r="H455" s="291"/>
      <c r="I455" s="294"/>
      <c r="J455" s="294"/>
      <c r="K455" s="294"/>
      <c r="L455" s="291"/>
      <c r="M455" s="323"/>
      <c r="N455" s="323"/>
      <c r="O455" s="293"/>
      <c r="Q455" s="39">
        <v>32</v>
      </c>
      <c r="R455" s="291"/>
      <c r="S455" s="323"/>
      <c r="T455" s="323"/>
      <c r="U455" s="293"/>
      <c r="W455" s="39">
        <v>43</v>
      </c>
      <c r="X455" s="291"/>
      <c r="Y455" s="323"/>
      <c r="Z455" s="323"/>
      <c r="AA455" s="293"/>
    </row>
    <row r="456" spans="1:108" s="203" customFormat="1" ht="13.5" thickBot="1" x14ac:dyDescent="0.25">
      <c r="A456" s="39">
        <v>11</v>
      </c>
      <c r="B456" s="291"/>
      <c r="C456" s="323"/>
      <c r="D456" s="323"/>
      <c r="E456" s="293"/>
      <c r="G456" s="39">
        <v>22</v>
      </c>
      <c r="H456" s="291"/>
      <c r="I456" s="294"/>
      <c r="J456" s="294"/>
      <c r="K456" s="294"/>
      <c r="L456" s="291"/>
      <c r="M456" s="323"/>
      <c r="N456" s="323"/>
      <c r="O456" s="293"/>
      <c r="Q456" s="39">
        <v>33</v>
      </c>
      <c r="R456" s="291"/>
      <c r="S456" s="323"/>
      <c r="T456" s="323"/>
      <c r="U456" s="293"/>
      <c r="W456" s="319"/>
      <c r="X456" s="320" t="s">
        <v>5</v>
      </c>
      <c r="Y456" s="321"/>
      <c r="Z456" s="321"/>
      <c r="AA456" s="322">
        <f>SUM(E446:E456)+SUM(O446:O456)+SUM(AA446:AA455)+SUM(U446:U456)</f>
        <v>0</v>
      </c>
    </row>
    <row r="457" spans="1:108" s="203" customFormat="1" x14ac:dyDescent="0.2">
      <c r="B457" s="208"/>
      <c r="D457" s="209"/>
      <c r="E457" s="204"/>
      <c r="H457" s="208"/>
      <c r="L457" s="208"/>
      <c r="N457" s="209"/>
      <c r="O457" s="204"/>
      <c r="R457" s="208"/>
      <c r="T457" s="209"/>
      <c r="U457" s="204"/>
      <c r="X457" s="208"/>
      <c r="AA457" s="204"/>
    </row>
    <row r="458" spans="1:108" s="203" customFormat="1" x14ac:dyDescent="0.2">
      <c r="B458" s="208"/>
      <c r="D458" s="209"/>
      <c r="E458" s="204"/>
      <c r="H458" s="208"/>
      <c r="L458" s="208"/>
      <c r="N458" s="209"/>
      <c r="O458" s="204"/>
      <c r="R458" s="208"/>
      <c r="T458" s="209"/>
      <c r="U458" s="204"/>
      <c r="X458" s="208"/>
      <c r="AA458" s="204"/>
    </row>
    <row r="459" spans="1:108" s="203" customFormat="1" x14ac:dyDescent="0.2">
      <c r="B459" s="208"/>
      <c r="D459" s="209"/>
      <c r="E459" s="204"/>
      <c r="H459" s="208"/>
      <c r="L459" s="208"/>
      <c r="N459" s="209"/>
      <c r="O459" s="204"/>
      <c r="R459" s="208"/>
      <c r="T459" s="209"/>
      <c r="U459" s="204"/>
      <c r="X459" s="208"/>
      <c r="AA459" s="204"/>
    </row>
    <row r="460" spans="1:108" s="203" customFormat="1" x14ac:dyDescent="0.2">
      <c r="B460" s="208"/>
      <c r="D460" s="209"/>
      <c r="E460" s="204"/>
      <c r="H460" s="208"/>
      <c r="L460" s="208"/>
      <c r="N460" s="209"/>
      <c r="O460" s="204"/>
      <c r="R460" s="208"/>
      <c r="T460" s="209"/>
      <c r="U460" s="204"/>
      <c r="X460" s="208"/>
      <c r="AA460" s="204"/>
    </row>
    <row r="461" spans="1:108" s="203" customFormat="1" x14ac:dyDescent="0.2">
      <c r="B461" s="208"/>
      <c r="D461" s="209"/>
      <c r="E461" s="204"/>
      <c r="H461" s="208"/>
      <c r="L461" s="208"/>
      <c r="N461" s="209"/>
      <c r="O461" s="204"/>
      <c r="R461" s="208"/>
      <c r="T461" s="209"/>
      <c r="U461" s="204"/>
      <c r="X461" s="208"/>
      <c r="AA461" s="204"/>
    </row>
    <row r="462" spans="1:108" s="203" customFormat="1" x14ac:dyDescent="0.2">
      <c r="B462" s="208"/>
      <c r="D462" s="209"/>
      <c r="E462" s="204"/>
      <c r="H462" s="208"/>
      <c r="L462" s="208"/>
      <c r="N462" s="209"/>
      <c r="O462" s="204"/>
      <c r="R462" s="208"/>
      <c r="T462" s="209"/>
      <c r="U462" s="204"/>
      <c r="X462" s="208"/>
      <c r="AA462" s="204"/>
    </row>
    <row r="463" spans="1:108" s="203" customFormat="1" ht="13.5" thickBot="1" x14ac:dyDescent="0.25">
      <c r="B463" s="208"/>
      <c r="D463" s="209"/>
      <c r="E463" s="204"/>
      <c r="H463" s="208"/>
      <c r="L463" s="208"/>
      <c r="N463" s="209"/>
      <c r="O463" s="204"/>
      <c r="R463" s="208"/>
      <c r="T463" s="209"/>
      <c r="U463" s="204"/>
      <c r="X463" s="208"/>
      <c r="AA463" s="204"/>
    </row>
    <row r="464" spans="1:108" ht="12.75" customHeight="1" x14ac:dyDescent="0.2">
      <c r="A464" s="33">
        <v>21</v>
      </c>
      <c r="B464" s="34"/>
      <c r="C464" s="471" t="s">
        <v>181</v>
      </c>
      <c r="D464" s="458" t="s">
        <v>93</v>
      </c>
      <c r="E464" s="460" t="s">
        <v>21</v>
      </c>
      <c r="F464" s="203"/>
      <c r="G464" s="33"/>
      <c r="H464" s="34"/>
      <c r="I464" s="34"/>
      <c r="J464" s="34"/>
      <c r="K464" s="34"/>
      <c r="L464" s="34"/>
      <c r="M464" s="471" t="s">
        <v>181</v>
      </c>
      <c r="N464" s="458" t="s">
        <v>93</v>
      </c>
      <c r="O464" s="460" t="s">
        <v>21</v>
      </c>
      <c r="Q464" s="33">
        <v>21</v>
      </c>
      <c r="R464" s="34"/>
      <c r="S464" s="471" t="s">
        <v>181</v>
      </c>
      <c r="T464" s="458" t="s">
        <v>93</v>
      </c>
      <c r="U464" s="460" t="s">
        <v>21</v>
      </c>
      <c r="W464" s="33"/>
      <c r="X464" s="34"/>
      <c r="Y464" s="471" t="s">
        <v>181</v>
      </c>
      <c r="Z464" s="471" t="s">
        <v>93</v>
      </c>
      <c r="AA464" s="460" t="s">
        <v>21</v>
      </c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  <c r="AO464" s="203"/>
      <c r="AP464" s="203"/>
      <c r="AQ464" s="203"/>
      <c r="AR464" s="203"/>
      <c r="AS464" s="203"/>
      <c r="AT464" s="203"/>
      <c r="AU464" s="203"/>
      <c r="AV464" s="203"/>
      <c r="AW464" s="203"/>
      <c r="AX464" s="203"/>
      <c r="AY464" s="203"/>
      <c r="AZ464" s="203"/>
      <c r="BA464" s="203"/>
      <c r="BB464" s="203"/>
      <c r="BC464" s="203"/>
      <c r="BD464" s="203"/>
      <c r="BE464" s="203"/>
      <c r="BF464" s="203"/>
      <c r="BG464" s="203"/>
      <c r="BH464" s="203"/>
      <c r="BI464" s="203"/>
      <c r="BJ464" s="203"/>
      <c r="BK464" s="203"/>
      <c r="BL464" s="203"/>
      <c r="BM464" s="203"/>
      <c r="BN464" s="203"/>
      <c r="BO464" s="203"/>
      <c r="BP464" s="203"/>
      <c r="BQ464" s="203"/>
      <c r="BR464" s="203"/>
      <c r="BS464" s="203"/>
      <c r="BT464" s="203"/>
      <c r="BU464" s="203"/>
      <c r="BV464" s="203"/>
      <c r="BW464" s="203"/>
      <c r="BX464" s="203"/>
      <c r="BY464" s="203"/>
      <c r="BZ464" s="203"/>
      <c r="CA464" s="203"/>
      <c r="CB464" s="203"/>
      <c r="CC464" s="203"/>
      <c r="CD464" s="203"/>
      <c r="CE464" s="203"/>
      <c r="CF464" s="203"/>
      <c r="CG464" s="203"/>
      <c r="CH464" s="203"/>
      <c r="CI464" s="203"/>
      <c r="CJ464" s="203"/>
      <c r="CK464" s="203"/>
      <c r="CL464" s="203"/>
      <c r="CM464" s="203"/>
      <c r="CN464" s="203"/>
      <c r="CO464" s="203"/>
      <c r="CP464" s="203"/>
      <c r="CQ464" s="203"/>
      <c r="CR464" s="203"/>
      <c r="CS464" s="203"/>
      <c r="CT464" s="203"/>
      <c r="CU464" s="203"/>
      <c r="CV464" s="203"/>
      <c r="CW464" s="203"/>
      <c r="CX464" s="203"/>
      <c r="CY464" s="203"/>
      <c r="CZ464" s="203"/>
      <c r="DA464" s="203"/>
      <c r="DB464" s="203"/>
      <c r="DC464" s="203"/>
      <c r="DD464" s="203"/>
    </row>
    <row r="465" spans="1:108" ht="38.25" x14ac:dyDescent="0.2">
      <c r="A465" s="35" t="s">
        <v>9</v>
      </c>
      <c r="B465" s="64" t="str">
        <f>+" אסמכתא " &amp; B23 &amp;"         חזרה לטבלה "</f>
        <v xml:space="preserve"> אסמכתא          חזרה לטבלה </v>
      </c>
      <c r="C465" s="472"/>
      <c r="D465" s="459"/>
      <c r="E465" s="478"/>
      <c r="F465" s="203"/>
      <c r="G465" s="35" t="s">
        <v>27</v>
      </c>
      <c r="H465" s="64" t="str">
        <f>+" אסמכתא " &amp; B23 &amp;"         חזרה לטבלה "</f>
        <v xml:space="preserve"> אסמכתא          חזרה לטבלה </v>
      </c>
      <c r="I465" s="36"/>
      <c r="J465" s="36"/>
      <c r="K465" s="36"/>
      <c r="L465" s="64" t="str">
        <f>+" אסמכתא " &amp; B23 &amp;"         חזרה לטבלה "</f>
        <v xml:space="preserve"> אסמכתא          חזרה לטבלה </v>
      </c>
      <c r="M465" s="472"/>
      <c r="N465" s="459"/>
      <c r="O465" s="478"/>
      <c r="Q465" s="35" t="s">
        <v>9</v>
      </c>
      <c r="R465" s="64" t="str">
        <f>+" אסמכתא " &amp; B23 &amp;"         חזרה לטבלה "</f>
        <v xml:space="preserve"> אסמכתא          חזרה לטבלה </v>
      </c>
      <c r="S465" s="472"/>
      <c r="T465" s="459"/>
      <c r="U465" s="478"/>
      <c r="W465" s="35" t="s">
        <v>27</v>
      </c>
      <c r="X465" s="64" t="str">
        <f>+" אסמכתא " &amp; B23 &amp;"         חזרה לטבלה "</f>
        <v xml:space="preserve"> אסמכתא          חזרה לטבלה </v>
      </c>
      <c r="Y465" s="472"/>
      <c r="Z465" s="472"/>
      <c r="AA465" s="478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203"/>
      <c r="BN465" s="203"/>
      <c r="BO465" s="203"/>
      <c r="BP465" s="203"/>
      <c r="BQ465" s="203"/>
      <c r="BR465" s="203"/>
      <c r="BS465" s="203"/>
      <c r="BT465" s="203"/>
      <c r="BU465" s="203"/>
      <c r="BV465" s="203"/>
      <c r="BW465" s="203"/>
      <c r="BX465" s="203"/>
      <c r="BY465" s="203"/>
      <c r="BZ465" s="203"/>
      <c r="CA465" s="203"/>
      <c r="CB465" s="203"/>
      <c r="CC465" s="203"/>
      <c r="CD465" s="203"/>
      <c r="CE465" s="203"/>
      <c r="CF465" s="203"/>
      <c r="CG465" s="203"/>
      <c r="CH465" s="203"/>
      <c r="CI465" s="203"/>
      <c r="CJ465" s="203"/>
      <c r="CK465" s="203"/>
      <c r="CL465" s="203"/>
      <c r="CM465" s="203"/>
      <c r="CN465" s="203"/>
      <c r="CO465" s="203"/>
      <c r="CP465" s="203"/>
      <c r="CQ465" s="203"/>
      <c r="CR465" s="203"/>
      <c r="CS465" s="203"/>
      <c r="CT465" s="203"/>
      <c r="CU465" s="203"/>
      <c r="CV465" s="203"/>
      <c r="CW465" s="203"/>
      <c r="CX465" s="203"/>
      <c r="CY465" s="203"/>
      <c r="CZ465" s="203"/>
      <c r="DA465" s="203"/>
      <c r="DB465" s="203"/>
      <c r="DC465" s="203"/>
      <c r="DD465" s="203"/>
    </row>
    <row r="466" spans="1:108" s="203" customFormat="1" x14ac:dyDescent="0.2">
      <c r="A466" s="39">
        <v>1</v>
      </c>
      <c r="B466" s="291"/>
      <c r="C466" s="323"/>
      <c r="D466" s="323"/>
      <c r="E466" s="293"/>
      <c r="G466" s="39">
        <v>12</v>
      </c>
      <c r="H466" s="291"/>
      <c r="I466" s="294"/>
      <c r="J466" s="294"/>
      <c r="K466" s="294"/>
      <c r="L466" s="291"/>
      <c r="M466" s="323"/>
      <c r="N466" s="323"/>
      <c r="O466" s="293"/>
      <c r="Q466" s="39">
        <v>23</v>
      </c>
      <c r="R466" s="291"/>
      <c r="S466" s="323"/>
      <c r="T466" s="323"/>
      <c r="U466" s="293"/>
      <c r="W466" s="39">
        <v>34</v>
      </c>
      <c r="X466" s="291"/>
      <c r="Y466" s="323"/>
      <c r="Z466" s="323"/>
      <c r="AA466" s="293"/>
    </row>
    <row r="467" spans="1:108" s="203" customFormat="1" x14ac:dyDescent="0.2">
      <c r="A467" s="39">
        <v>2</v>
      </c>
      <c r="B467" s="291"/>
      <c r="C467" s="323"/>
      <c r="D467" s="323"/>
      <c r="E467" s="293"/>
      <c r="G467" s="39">
        <v>13</v>
      </c>
      <c r="H467" s="291"/>
      <c r="I467" s="294"/>
      <c r="J467" s="294"/>
      <c r="K467" s="294"/>
      <c r="L467" s="291"/>
      <c r="M467" s="323"/>
      <c r="N467" s="323"/>
      <c r="O467" s="293"/>
      <c r="Q467" s="39">
        <v>24</v>
      </c>
      <c r="R467" s="291"/>
      <c r="S467" s="323"/>
      <c r="T467" s="323"/>
      <c r="U467" s="293"/>
      <c r="W467" s="39">
        <v>35</v>
      </c>
      <c r="X467" s="291"/>
      <c r="Y467" s="323"/>
      <c r="Z467" s="323"/>
      <c r="AA467" s="293"/>
    </row>
    <row r="468" spans="1:108" s="203" customFormat="1" x14ac:dyDescent="0.2">
      <c r="A468" s="39">
        <v>3</v>
      </c>
      <c r="B468" s="291"/>
      <c r="C468" s="323"/>
      <c r="D468" s="323"/>
      <c r="E468" s="293"/>
      <c r="G468" s="39">
        <v>14</v>
      </c>
      <c r="H468" s="291"/>
      <c r="I468" s="294"/>
      <c r="J468" s="294"/>
      <c r="K468" s="294"/>
      <c r="L468" s="291"/>
      <c r="M468" s="323"/>
      <c r="N468" s="323"/>
      <c r="O468" s="293"/>
      <c r="Q468" s="39">
        <v>25</v>
      </c>
      <c r="R468" s="291"/>
      <c r="S468" s="323"/>
      <c r="T468" s="323"/>
      <c r="U468" s="293"/>
      <c r="W468" s="39">
        <v>36</v>
      </c>
      <c r="X468" s="291"/>
      <c r="Y468" s="323"/>
      <c r="Z468" s="323"/>
      <c r="AA468" s="293"/>
    </row>
    <row r="469" spans="1:108" s="203" customFormat="1" x14ac:dyDescent="0.2">
      <c r="A469" s="39">
        <v>4</v>
      </c>
      <c r="B469" s="291"/>
      <c r="C469" s="323"/>
      <c r="D469" s="323"/>
      <c r="E469" s="293"/>
      <c r="G469" s="39">
        <v>15</v>
      </c>
      <c r="H469" s="291"/>
      <c r="I469" s="294"/>
      <c r="J469" s="294"/>
      <c r="K469" s="294"/>
      <c r="L469" s="291"/>
      <c r="M469" s="323"/>
      <c r="N469" s="323"/>
      <c r="O469" s="293"/>
      <c r="Q469" s="39">
        <v>26</v>
      </c>
      <c r="R469" s="291"/>
      <c r="S469" s="323"/>
      <c r="T469" s="323"/>
      <c r="U469" s="293"/>
      <c r="W469" s="39">
        <v>37</v>
      </c>
      <c r="X469" s="291"/>
      <c r="Y469" s="323"/>
      <c r="Z469" s="323"/>
      <c r="AA469" s="293"/>
    </row>
    <row r="470" spans="1:108" s="203" customFormat="1" x14ac:dyDescent="0.2">
      <c r="A470" s="39">
        <v>5</v>
      </c>
      <c r="B470" s="291"/>
      <c r="C470" s="323"/>
      <c r="D470" s="323"/>
      <c r="E470" s="293"/>
      <c r="G470" s="39">
        <v>16</v>
      </c>
      <c r="H470" s="291"/>
      <c r="I470" s="294"/>
      <c r="J470" s="294"/>
      <c r="K470" s="294"/>
      <c r="L470" s="291"/>
      <c r="M470" s="323"/>
      <c r="N470" s="323"/>
      <c r="O470" s="293"/>
      <c r="Q470" s="39">
        <v>27</v>
      </c>
      <c r="R470" s="291"/>
      <c r="S470" s="323"/>
      <c r="T470" s="323"/>
      <c r="U470" s="293"/>
      <c r="W470" s="39">
        <v>38</v>
      </c>
      <c r="X470" s="291"/>
      <c r="Y470" s="323"/>
      <c r="Z470" s="323"/>
      <c r="AA470" s="293"/>
    </row>
    <row r="471" spans="1:108" s="203" customFormat="1" x14ac:dyDescent="0.2">
      <c r="A471" s="39">
        <v>6</v>
      </c>
      <c r="B471" s="291"/>
      <c r="C471" s="323"/>
      <c r="D471" s="323"/>
      <c r="E471" s="293"/>
      <c r="G471" s="39">
        <v>17</v>
      </c>
      <c r="H471" s="291"/>
      <c r="I471" s="294"/>
      <c r="J471" s="294"/>
      <c r="K471" s="294"/>
      <c r="L471" s="291"/>
      <c r="M471" s="323"/>
      <c r="N471" s="323"/>
      <c r="O471" s="293"/>
      <c r="Q471" s="39">
        <v>28</v>
      </c>
      <c r="R471" s="291"/>
      <c r="S471" s="323"/>
      <c r="T471" s="323"/>
      <c r="U471" s="293"/>
      <c r="W471" s="39">
        <v>39</v>
      </c>
      <c r="X471" s="291"/>
      <c r="Y471" s="323"/>
      <c r="Z471" s="323"/>
      <c r="AA471" s="293"/>
    </row>
    <row r="472" spans="1:108" s="203" customFormat="1" x14ac:dyDescent="0.2">
      <c r="A472" s="39">
        <v>7</v>
      </c>
      <c r="B472" s="291"/>
      <c r="C472" s="323"/>
      <c r="D472" s="323"/>
      <c r="E472" s="293"/>
      <c r="G472" s="39">
        <v>18</v>
      </c>
      <c r="H472" s="291"/>
      <c r="I472" s="294"/>
      <c r="J472" s="294"/>
      <c r="K472" s="294"/>
      <c r="L472" s="291"/>
      <c r="M472" s="323"/>
      <c r="N472" s="323"/>
      <c r="O472" s="293"/>
      <c r="Q472" s="39">
        <v>29</v>
      </c>
      <c r="R472" s="291"/>
      <c r="S472" s="323"/>
      <c r="T472" s="323"/>
      <c r="U472" s="293"/>
      <c r="W472" s="39">
        <v>40</v>
      </c>
      <c r="X472" s="291"/>
      <c r="Y472" s="323"/>
      <c r="Z472" s="323"/>
      <c r="AA472" s="293"/>
    </row>
    <row r="473" spans="1:108" s="203" customFormat="1" x14ac:dyDescent="0.2">
      <c r="A473" s="39">
        <v>8</v>
      </c>
      <c r="B473" s="291"/>
      <c r="C473" s="323"/>
      <c r="D473" s="323"/>
      <c r="E473" s="293"/>
      <c r="G473" s="39">
        <v>19</v>
      </c>
      <c r="H473" s="291"/>
      <c r="I473" s="294"/>
      <c r="J473" s="294"/>
      <c r="K473" s="294"/>
      <c r="L473" s="291"/>
      <c r="M473" s="323"/>
      <c r="N473" s="323"/>
      <c r="O473" s="293"/>
      <c r="Q473" s="39">
        <v>30</v>
      </c>
      <c r="R473" s="291"/>
      <c r="S473" s="323"/>
      <c r="T473" s="323"/>
      <c r="U473" s="293"/>
      <c r="W473" s="39">
        <v>41</v>
      </c>
      <c r="X473" s="291"/>
      <c r="Y473" s="323"/>
      <c r="Z473" s="323"/>
      <c r="AA473" s="293"/>
    </row>
    <row r="474" spans="1:108" s="203" customFormat="1" x14ac:dyDescent="0.2">
      <c r="A474" s="39">
        <v>9</v>
      </c>
      <c r="B474" s="291"/>
      <c r="C474" s="323"/>
      <c r="D474" s="323"/>
      <c r="E474" s="293"/>
      <c r="G474" s="39">
        <v>20</v>
      </c>
      <c r="H474" s="291"/>
      <c r="I474" s="294"/>
      <c r="J474" s="294"/>
      <c r="K474" s="294"/>
      <c r="L474" s="291"/>
      <c r="M474" s="323"/>
      <c r="N474" s="323"/>
      <c r="O474" s="293"/>
      <c r="Q474" s="39">
        <v>31</v>
      </c>
      <c r="R474" s="291"/>
      <c r="S474" s="323"/>
      <c r="T474" s="323"/>
      <c r="U474" s="293"/>
      <c r="W474" s="39">
        <v>42</v>
      </c>
      <c r="X474" s="291"/>
      <c r="Y474" s="323"/>
      <c r="Z474" s="323"/>
      <c r="AA474" s="293"/>
    </row>
    <row r="475" spans="1:108" s="203" customFormat="1" x14ac:dyDescent="0.2">
      <c r="A475" s="39">
        <v>10</v>
      </c>
      <c r="B475" s="291"/>
      <c r="C475" s="323"/>
      <c r="D475" s="323"/>
      <c r="E475" s="293"/>
      <c r="G475" s="39">
        <v>21</v>
      </c>
      <c r="H475" s="291"/>
      <c r="I475" s="294"/>
      <c r="J475" s="294"/>
      <c r="K475" s="294"/>
      <c r="L475" s="291"/>
      <c r="M475" s="323"/>
      <c r="N475" s="323"/>
      <c r="O475" s="293"/>
      <c r="Q475" s="39">
        <v>32</v>
      </c>
      <c r="R475" s="291"/>
      <c r="S475" s="323"/>
      <c r="T475" s="323"/>
      <c r="U475" s="293"/>
      <c r="W475" s="39">
        <v>43</v>
      </c>
      <c r="X475" s="291"/>
      <c r="Y475" s="323"/>
      <c r="Z475" s="323"/>
      <c r="AA475" s="293"/>
    </row>
    <row r="476" spans="1:108" s="203" customFormat="1" ht="13.5" thickBot="1" x14ac:dyDescent="0.25">
      <c r="A476" s="39">
        <v>11</v>
      </c>
      <c r="B476" s="291"/>
      <c r="C476" s="323"/>
      <c r="D476" s="323"/>
      <c r="E476" s="293"/>
      <c r="G476" s="39">
        <v>22</v>
      </c>
      <c r="H476" s="291"/>
      <c r="I476" s="294"/>
      <c r="J476" s="294"/>
      <c r="K476" s="294"/>
      <c r="L476" s="291"/>
      <c r="M476" s="323"/>
      <c r="N476" s="323"/>
      <c r="O476" s="293"/>
      <c r="Q476" s="39">
        <v>33</v>
      </c>
      <c r="R476" s="291"/>
      <c r="S476" s="323"/>
      <c r="T476" s="323"/>
      <c r="U476" s="293"/>
      <c r="W476" s="319"/>
      <c r="X476" s="320" t="s">
        <v>5</v>
      </c>
      <c r="Y476" s="321"/>
      <c r="Z476" s="321"/>
      <c r="AA476" s="322">
        <f>SUM(E466:E476)+SUM(O466:O476)+SUM(AA466:AA475)+SUM(U466:U476)</f>
        <v>0</v>
      </c>
    </row>
    <row r="477" spans="1:108" s="203" customFormat="1" x14ac:dyDescent="0.2">
      <c r="B477" s="208"/>
      <c r="D477" s="209"/>
      <c r="E477" s="204"/>
      <c r="H477" s="208"/>
      <c r="L477" s="208"/>
      <c r="N477" s="209"/>
      <c r="O477" s="204"/>
      <c r="R477" s="208"/>
      <c r="T477" s="209"/>
      <c r="U477" s="204"/>
      <c r="X477" s="208"/>
      <c r="AA477" s="204"/>
    </row>
    <row r="478" spans="1:108" s="203" customFormat="1" x14ac:dyDescent="0.2">
      <c r="B478" s="208"/>
      <c r="D478" s="209"/>
      <c r="E478" s="204"/>
      <c r="H478" s="208"/>
      <c r="L478" s="208"/>
      <c r="N478" s="209"/>
      <c r="O478" s="204"/>
      <c r="R478" s="208"/>
      <c r="T478" s="209"/>
      <c r="U478" s="204"/>
      <c r="X478" s="208"/>
      <c r="AA478" s="204"/>
    </row>
    <row r="479" spans="1:108" s="203" customFormat="1" x14ac:dyDescent="0.2">
      <c r="B479" s="208"/>
      <c r="D479" s="209"/>
      <c r="E479" s="204"/>
      <c r="H479" s="208"/>
      <c r="L479" s="208"/>
      <c r="N479" s="209"/>
      <c r="O479" s="204"/>
      <c r="R479" s="208"/>
      <c r="T479" s="209"/>
      <c r="U479" s="204"/>
      <c r="X479" s="208"/>
      <c r="AA479" s="204"/>
    </row>
    <row r="480" spans="1:108" s="203" customFormat="1" x14ac:dyDescent="0.2">
      <c r="B480" s="208"/>
      <c r="D480" s="209"/>
      <c r="E480" s="204"/>
      <c r="H480" s="208"/>
      <c r="L480" s="208"/>
      <c r="N480" s="209"/>
      <c r="O480" s="204"/>
      <c r="R480" s="208"/>
      <c r="T480" s="209"/>
      <c r="U480" s="204"/>
      <c r="X480" s="208"/>
      <c r="AA480" s="204"/>
    </row>
    <row r="481" spans="1:108" s="203" customFormat="1" x14ac:dyDescent="0.2">
      <c r="B481" s="208"/>
      <c r="D481" s="209"/>
      <c r="E481" s="204"/>
      <c r="H481" s="208"/>
      <c r="L481" s="208"/>
      <c r="N481" s="209"/>
      <c r="O481" s="204"/>
      <c r="R481" s="208"/>
      <c r="T481" s="209"/>
      <c r="U481" s="204"/>
      <c r="X481" s="208"/>
      <c r="AA481" s="204"/>
    </row>
    <row r="482" spans="1:108" s="203" customFormat="1" x14ac:dyDescent="0.2">
      <c r="B482" s="208"/>
      <c r="D482" s="209"/>
      <c r="E482" s="204"/>
      <c r="H482" s="208"/>
      <c r="L482" s="208"/>
      <c r="N482" s="209"/>
      <c r="O482" s="204"/>
      <c r="R482" s="208"/>
      <c r="T482" s="209"/>
      <c r="U482" s="204"/>
      <c r="X482" s="208"/>
      <c r="AA482" s="204"/>
    </row>
    <row r="483" spans="1:108" s="203" customFormat="1" ht="13.5" thickBot="1" x14ac:dyDescent="0.25">
      <c r="B483" s="208"/>
      <c r="D483" s="209"/>
      <c r="E483" s="204"/>
      <c r="H483" s="208"/>
      <c r="L483" s="208"/>
      <c r="N483" s="209"/>
      <c r="O483" s="204"/>
      <c r="R483" s="208"/>
      <c r="T483" s="209"/>
      <c r="U483" s="204"/>
      <c r="X483" s="208"/>
      <c r="AA483" s="204"/>
    </row>
    <row r="484" spans="1:108" ht="12.75" customHeight="1" x14ac:dyDescent="0.2">
      <c r="A484" s="33">
        <v>22</v>
      </c>
      <c r="B484" s="34"/>
      <c r="C484" s="471" t="s">
        <v>181</v>
      </c>
      <c r="D484" s="458" t="s">
        <v>93</v>
      </c>
      <c r="E484" s="460" t="s">
        <v>21</v>
      </c>
      <c r="F484" s="203"/>
      <c r="G484" s="33"/>
      <c r="H484" s="34"/>
      <c r="I484" s="34"/>
      <c r="J484" s="34"/>
      <c r="K484" s="34"/>
      <c r="L484" s="34"/>
      <c r="M484" s="471" t="s">
        <v>181</v>
      </c>
      <c r="N484" s="458" t="s">
        <v>93</v>
      </c>
      <c r="O484" s="460" t="s">
        <v>21</v>
      </c>
      <c r="Q484" s="33">
        <v>22</v>
      </c>
      <c r="R484" s="34"/>
      <c r="S484" s="471" t="s">
        <v>181</v>
      </c>
      <c r="T484" s="458" t="s">
        <v>93</v>
      </c>
      <c r="U484" s="460" t="s">
        <v>21</v>
      </c>
      <c r="W484" s="33"/>
      <c r="X484" s="34"/>
      <c r="Y484" s="471" t="s">
        <v>181</v>
      </c>
      <c r="Z484" s="471" t="s">
        <v>93</v>
      </c>
      <c r="AA484" s="460" t="s">
        <v>21</v>
      </c>
      <c r="AB484" s="203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3"/>
      <c r="AT484" s="203"/>
      <c r="AU484" s="203"/>
      <c r="AV484" s="203"/>
      <c r="AW484" s="203"/>
      <c r="AX484" s="203"/>
      <c r="AY484" s="203"/>
      <c r="AZ484" s="203"/>
      <c r="BA484" s="203"/>
      <c r="BB484" s="203"/>
      <c r="BC484" s="203"/>
      <c r="BD484" s="203"/>
      <c r="BE484" s="203"/>
      <c r="BF484" s="203"/>
      <c r="BG484" s="203"/>
      <c r="BH484" s="203"/>
      <c r="BI484" s="203"/>
      <c r="BJ484" s="203"/>
      <c r="BK484" s="203"/>
      <c r="BL484" s="203"/>
      <c r="BM484" s="203"/>
      <c r="BN484" s="203"/>
      <c r="BO484" s="203"/>
      <c r="BP484" s="203"/>
      <c r="BQ484" s="203"/>
      <c r="BR484" s="203"/>
      <c r="BS484" s="203"/>
      <c r="BT484" s="203"/>
      <c r="BU484" s="203"/>
      <c r="BV484" s="203"/>
      <c r="BW484" s="203"/>
      <c r="BX484" s="203"/>
      <c r="BY484" s="203"/>
      <c r="BZ484" s="203"/>
      <c r="CA484" s="203"/>
      <c r="CB484" s="203"/>
      <c r="CC484" s="203"/>
      <c r="CD484" s="203"/>
      <c r="CE484" s="203"/>
      <c r="CF484" s="203"/>
      <c r="CG484" s="203"/>
      <c r="CH484" s="203"/>
      <c r="CI484" s="203"/>
      <c r="CJ484" s="203"/>
      <c r="CK484" s="203"/>
      <c r="CL484" s="203"/>
      <c r="CM484" s="203"/>
      <c r="CN484" s="203"/>
      <c r="CO484" s="203"/>
      <c r="CP484" s="203"/>
      <c r="CQ484" s="203"/>
      <c r="CR484" s="203"/>
      <c r="CS484" s="203"/>
      <c r="CT484" s="203"/>
      <c r="CU484" s="203"/>
      <c r="CV484" s="203"/>
      <c r="CW484" s="203"/>
      <c r="CX484" s="203"/>
      <c r="CY484" s="203"/>
      <c r="CZ484" s="203"/>
      <c r="DA484" s="203"/>
      <c r="DB484" s="203"/>
      <c r="DC484" s="203"/>
      <c r="DD484" s="203"/>
    </row>
    <row r="485" spans="1:108" ht="38.25" x14ac:dyDescent="0.2">
      <c r="A485" s="35" t="s">
        <v>9</v>
      </c>
      <c r="B485" s="64" t="str">
        <f>+" אסמכתא " &amp; B24 &amp;"         חזרה לטבלה "</f>
        <v xml:space="preserve"> אסמכתא          חזרה לטבלה </v>
      </c>
      <c r="C485" s="472"/>
      <c r="D485" s="459"/>
      <c r="E485" s="478"/>
      <c r="F485" s="203"/>
      <c r="G485" s="35" t="s">
        <v>27</v>
      </c>
      <c r="H485" s="64" t="str">
        <f>+" אסמכתא " &amp; B24 &amp;"         חזרה לטבלה "</f>
        <v xml:space="preserve"> אסמכתא          חזרה לטבלה </v>
      </c>
      <c r="I485" s="36"/>
      <c r="J485" s="36"/>
      <c r="K485" s="36"/>
      <c r="L485" s="64" t="str">
        <f>+" אסמכתא " &amp; B24 &amp;"         חזרה לטבלה "</f>
        <v xml:space="preserve"> אסמכתא          חזרה לטבלה </v>
      </c>
      <c r="M485" s="472"/>
      <c r="N485" s="459"/>
      <c r="O485" s="478"/>
      <c r="Q485" s="35" t="s">
        <v>9</v>
      </c>
      <c r="R485" s="64" t="str">
        <f>+" אסמכתא " &amp; B24 &amp;"         חזרה לטבלה "</f>
        <v xml:space="preserve"> אסמכתא          חזרה לטבלה </v>
      </c>
      <c r="S485" s="472"/>
      <c r="T485" s="459"/>
      <c r="U485" s="478"/>
      <c r="W485" s="35" t="s">
        <v>27</v>
      </c>
      <c r="X485" s="64" t="str">
        <f>+" אסמכתא " &amp; B24 &amp;"         חזרה לטבלה "</f>
        <v xml:space="preserve"> אסמכתא          חזרה לטבלה </v>
      </c>
      <c r="Y485" s="472"/>
      <c r="Z485" s="472"/>
      <c r="AA485" s="478"/>
      <c r="AB485" s="203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3"/>
      <c r="AT485" s="203"/>
      <c r="AU485" s="203"/>
      <c r="AV485" s="203"/>
      <c r="AW485" s="203"/>
      <c r="AX485" s="203"/>
      <c r="AY485" s="203"/>
      <c r="AZ485" s="203"/>
      <c r="BA485" s="203"/>
      <c r="BB485" s="203"/>
      <c r="BC485" s="203"/>
      <c r="BD485" s="203"/>
      <c r="BE485" s="203"/>
      <c r="BF485" s="203"/>
      <c r="BG485" s="203"/>
      <c r="BH485" s="203"/>
      <c r="BI485" s="203"/>
      <c r="BJ485" s="203"/>
      <c r="BK485" s="203"/>
      <c r="BL485" s="203"/>
      <c r="BM485" s="203"/>
      <c r="BN485" s="203"/>
      <c r="BO485" s="203"/>
      <c r="BP485" s="203"/>
      <c r="BQ485" s="203"/>
      <c r="BR485" s="203"/>
      <c r="BS485" s="203"/>
      <c r="BT485" s="203"/>
      <c r="BU485" s="203"/>
      <c r="BV485" s="203"/>
      <c r="BW485" s="203"/>
      <c r="BX485" s="203"/>
      <c r="BY485" s="203"/>
      <c r="BZ485" s="203"/>
      <c r="CA485" s="203"/>
      <c r="CB485" s="203"/>
      <c r="CC485" s="203"/>
      <c r="CD485" s="203"/>
      <c r="CE485" s="203"/>
      <c r="CF485" s="203"/>
      <c r="CG485" s="203"/>
      <c r="CH485" s="203"/>
      <c r="CI485" s="203"/>
      <c r="CJ485" s="203"/>
      <c r="CK485" s="203"/>
      <c r="CL485" s="203"/>
      <c r="CM485" s="203"/>
      <c r="CN485" s="203"/>
      <c r="CO485" s="203"/>
      <c r="CP485" s="203"/>
      <c r="CQ485" s="203"/>
      <c r="CR485" s="203"/>
      <c r="CS485" s="203"/>
      <c r="CT485" s="203"/>
      <c r="CU485" s="203"/>
      <c r="CV485" s="203"/>
      <c r="CW485" s="203"/>
      <c r="CX485" s="203"/>
      <c r="CY485" s="203"/>
      <c r="CZ485" s="203"/>
      <c r="DA485" s="203"/>
      <c r="DB485" s="203"/>
      <c r="DC485" s="203"/>
      <c r="DD485" s="203"/>
    </row>
    <row r="486" spans="1:108" s="203" customFormat="1" x14ac:dyDescent="0.2">
      <c r="A486" s="39">
        <v>1</v>
      </c>
      <c r="B486" s="291"/>
      <c r="C486" s="323"/>
      <c r="D486" s="323"/>
      <c r="E486" s="293"/>
      <c r="G486" s="39">
        <v>12</v>
      </c>
      <c r="H486" s="291"/>
      <c r="I486" s="294"/>
      <c r="J486" s="294"/>
      <c r="K486" s="294"/>
      <c r="L486" s="291"/>
      <c r="M486" s="323"/>
      <c r="N486" s="323"/>
      <c r="O486" s="293"/>
      <c r="Q486" s="39">
        <v>23</v>
      </c>
      <c r="R486" s="291"/>
      <c r="S486" s="323"/>
      <c r="T486" s="323"/>
      <c r="U486" s="293"/>
      <c r="W486" s="39">
        <v>34</v>
      </c>
      <c r="X486" s="291"/>
      <c r="Y486" s="323"/>
      <c r="Z486" s="323"/>
      <c r="AA486" s="293"/>
    </row>
    <row r="487" spans="1:108" s="203" customFormat="1" x14ac:dyDescent="0.2">
      <c r="A487" s="39">
        <v>2</v>
      </c>
      <c r="B487" s="291"/>
      <c r="C487" s="323"/>
      <c r="D487" s="323"/>
      <c r="E487" s="293"/>
      <c r="G487" s="39">
        <v>13</v>
      </c>
      <c r="H487" s="291"/>
      <c r="I487" s="294"/>
      <c r="J487" s="294"/>
      <c r="K487" s="294"/>
      <c r="L487" s="291"/>
      <c r="M487" s="323"/>
      <c r="N487" s="323"/>
      <c r="O487" s="293"/>
      <c r="Q487" s="39">
        <v>24</v>
      </c>
      <c r="R487" s="291"/>
      <c r="S487" s="323"/>
      <c r="T487" s="323"/>
      <c r="U487" s="293"/>
      <c r="W487" s="39">
        <v>35</v>
      </c>
      <c r="X487" s="291"/>
      <c r="Y487" s="323"/>
      <c r="Z487" s="323"/>
      <c r="AA487" s="293"/>
    </row>
    <row r="488" spans="1:108" s="203" customFormat="1" x14ac:dyDescent="0.2">
      <c r="A488" s="39">
        <v>3</v>
      </c>
      <c r="B488" s="291"/>
      <c r="C488" s="323"/>
      <c r="D488" s="323"/>
      <c r="E488" s="293"/>
      <c r="G488" s="39">
        <v>14</v>
      </c>
      <c r="H488" s="291"/>
      <c r="I488" s="294"/>
      <c r="J488" s="294"/>
      <c r="K488" s="294"/>
      <c r="L488" s="291"/>
      <c r="M488" s="323"/>
      <c r="N488" s="323"/>
      <c r="O488" s="293"/>
      <c r="Q488" s="39">
        <v>25</v>
      </c>
      <c r="R488" s="291"/>
      <c r="S488" s="323"/>
      <c r="T488" s="323"/>
      <c r="U488" s="293"/>
      <c r="W488" s="39">
        <v>36</v>
      </c>
      <c r="X488" s="291"/>
      <c r="Y488" s="323"/>
      <c r="Z488" s="323"/>
      <c r="AA488" s="293"/>
    </row>
    <row r="489" spans="1:108" s="203" customFormat="1" x14ac:dyDescent="0.2">
      <c r="A489" s="39">
        <v>4</v>
      </c>
      <c r="B489" s="291"/>
      <c r="C489" s="323"/>
      <c r="D489" s="323"/>
      <c r="E489" s="293"/>
      <c r="G489" s="39">
        <v>15</v>
      </c>
      <c r="H489" s="291"/>
      <c r="I489" s="294"/>
      <c r="J489" s="294"/>
      <c r="K489" s="294"/>
      <c r="L489" s="291"/>
      <c r="M489" s="323"/>
      <c r="N489" s="323"/>
      <c r="O489" s="293"/>
      <c r="Q489" s="39">
        <v>26</v>
      </c>
      <c r="R489" s="291"/>
      <c r="S489" s="323"/>
      <c r="T489" s="323"/>
      <c r="U489" s="293"/>
      <c r="W489" s="39">
        <v>37</v>
      </c>
      <c r="X489" s="291"/>
      <c r="Y489" s="323"/>
      <c r="Z489" s="323"/>
      <c r="AA489" s="293"/>
    </row>
    <row r="490" spans="1:108" s="203" customFormat="1" x14ac:dyDescent="0.2">
      <c r="A490" s="39">
        <v>5</v>
      </c>
      <c r="B490" s="291"/>
      <c r="C490" s="323"/>
      <c r="D490" s="323"/>
      <c r="E490" s="293"/>
      <c r="G490" s="39">
        <v>16</v>
      </c>
      <c r="H490" s="291"/>
      <c r="I490" s="294"/>
      <c r="J490" s="294"/>
      <c r="K490" s="294"/>
      <c r="L490" s="291"/>
      <c r="M490" s="323"/>
      <c r="N490" s="323"/>
      <c r="O490" s="293"/>
      <c r="Q490" s="39">
        <v>27</v>
      </c>
      <c r="R490" s="291"/>
      <c r="S490" s="323"/>
      <c r="T490" s="323"/>
      <c r="U490" s="293"/>
      <c r="W490" s="39">
        <v>38</v>
      </c>
      <c r="X490" s="291"/>
      <c r="Y490" s="323"/>
      <c r="Z490" s="323"/>
      <c r="AA490" s="293"/>
    </row>
    <row r="491" spans="1:108" s="203" customFormat="1" x14ac:dyDescent="0.2">
      <c r="A491" s="39">
        <v>6</v>
      </c>
      <c r="B491" s="291"/>
      <c r="C491" s="323"/>
      <c r="D491" s="323"/>
      <c r="E491" s="293"/>
      <c r="G491" s="39">
        <v>17</v>
      </c>
      <c r="H491" s="291"/>
      <c r="I491" s="294"/>
      <c r="J491" s="294"/>
      <c r="K491" s="294"/>
      <c r="L491" s="291"/>
      <c r="M491" s="323"/>
      <c r="N491" s="323"/>
      <c r="O491" s="293"/>
      <c r="Q491" s="39">
        <v>28</v>
      </c>
      <c r="R491" s="291"/>
      <c r="S491" s="323"/>
      <c r="T491" s="323"/>
      <c r="U491" s="293"/>
      <c r="W491" s="39">
        <v>39</v>
      </c>
      <c r="X491" s="291"/>
      <c r="Y491" s="323"/>
      <c r="Z491" s="323"/>
      <c r="AA491" s="293"/>
    </row>
    <row r="492" spans="1:108" s="203" customFormat="1" x14ac:dyDescent="0.2">
      <c r="A492" s="39">
        <v>7</v>
      </c>
      <c r="B492" s="291"/>
      <c r="C492" s="323"/>
      <c r="D492" s="323"/>
      <c r="E492" s="293"/>
      <c r="G492" s="39">
        <v>18</v>
      </c>
      <c r="H492" s="291"/>
      <c r="I492" s="294"/>
      <c r="J492" s="294"/>
      <c r="K492" s="294"/>
      <c r="L492" s="291"/>
      <c r="M492" s="323"/>
      <c r="N492" s="323"/>
      <c r="O492" s="293"/>
      <c r="Q492" s="39">
        <v>29</v>
      </c>
      <c r="R492" s="291"/>
      <c r="S492" s="323"/>
      <c r="T492" s="323"/>
      <c r="U492" s="293"/>
      <c r="W492" s="39">
        <v>40</v>
      </c>
      <c r="X492" s="291"/>
      <c r="Y492" s="323"/>
      <c r="Z492" s="323"/>
      <c r="AA492" s="293"/>
    </row>
    <row r="493" spans="1:108" s="203" customFormat="1" x14ac:dyDescent="0.2">
      <c r="A493" s="39">
        <v>8</v>
      </c>
      <c r="B493" s="291"/>
      <c r="C493" s="323"/>
      <c r="D493" s="323"/>
      <c r="E493" s="293"/>
      <c r="G493" s="39">
        <v>19</v>
      </c>
      <c r="H493" s="291"/>
      <c r="I493" s="294"/>
      <c r="J493" s="294"/>
      <c r="K493" s="294"/>
      <c r="L493" s="291"/>
      <c r="M493" s="323"/>
      <c r="N493" s="323"/>
      <c r="O493" s="293"/>
      <c r="Q493" s="39">
        <v>30</v>
      </c>
      <c r="R493" s="291"/>
      <c r="S493" s="323"/>
      <c r="T493" s="323"/>
      <c r="U493" s="293"/>
      <c r="W493" s="39">
        <v>41</v>
      </c>
      <c r="X493" s="291"/>
      <c r="Y493" s="323"/>
      <c r="Z493" s="323"/>
      <c r="AA493" s="293"/>
    </row>
    <row r="494" spans="1:108" s="203" customFormat="1" x14ac:dyDescent="0.2">
      <c r="A494" s="39">
        <v>9</v>
      </c>
      <c r="B494" s="291"/>
      <c r="C494" s="323"/>
      <c r="D494" s="323"/>
      <c r="E494" s="293"/>
      <c r="G494" s="39">
        <v>20</v>
      </c>
      <c r="H494" s="291"/>
      <c r="I494" s="294"/>
      <c r="J494" s="294"/>
      <c r="K494" s="294"/>
      <c r="L494" s="291"/>
      <c r="M494" s="323"/>
      <c r="N494" s="323"/>
      <c r="O494" s="293"/>
      <c r="Q494" s="39">
        <v>31</v>
      </c>
      <c r="R494" s="291"/>
      <c r="S494" s="323"/>
      <c r="T494" s="323"/>
      <c r="U494" s="293"/>
      <c r="W494" s="39">
        <v>42</v>
      </c>
      <c r="X494" s="291"/>
      <c r="Y494" s="323"/>
      <c r="Z494" s="323"/>
      <c r="AA494" s="293"/>
    </row>
    <row r="495" spans="1:108" s="203" customFormat="1" x14ac:dyDescent="0.2">
      <c r="A495" s="39">
        <v>10</v>
      </c>
      <c r="B495" s="291"/>
      <c r="C495" s="323"/>
      <c r="D495" s="323"/>
      <c r="E495" s="293"/>
      <c r="G495" s="39">
        <v>21</v>
      </c>
      <c r="H495" s="291"/>
      <c r="I495" s="294"/>
      <c r="J495" s="294"/>
      <c r="K495" s="294"/>
      <c r="L495" s="291"/>
      <c r="M495" s="323"/>
      <c r="N495" s="323"/>
      <c r="O495" s="293"/>
      <c r="Q495" s="39">
        <v>32</v>
      </c>
      <c r="R495" s="291"/>
      <c r="S495" s="323"/>
      <c r="T495" s="323"/>
      <c r="U495" s="293"/>
      <c r="W495" s="39">
        <v>43</v>
      </c>
      <c r="X495" s="291"/>
      <c r="Y495" s="323"/>
      <c r="Z495" s="323"/>
      <c r="AA495" s="293"/>
    </row>
    <row r="496" spans="1:108" s="203" customFormat="1" ht="13.5" thickBot="1" x14ac:dyDescent="0.25">
      <c r="A496" s="39">
        <v>11</v>
      </c>
      <c r="B496" s="291"/>
      <c r="C496" s="323"/>
      <c r="D496" s="323"/>
      <c r="E496" s="293"/>
      <c r="G496" s="39">
        <v>22</v>
      </c>
      <c r="H496" s="291"/>
      <c r="I496" s="294"/>
      <c r="J496" s="294"/>
      <c r="K496" s="294"/>
      <c r="L496" s="291"/>
      <c r="M496" s="323"/>
      <c r="N496" s="323"/>
      <c r="O496" s="293"/>
      <c r="Q496" s="39">
        <v>33</v>
      </c>
      <c r="R496" s="291"/>
      <c r="S496" s="323"/>
      <c r="T496" s="323"/>
      <c r="U496" s="293"/>
      <c r="W496" s="319"/>
      <c r="X496" s="320" t="s">
        <v>5</v>
      </c>
      <c r="Y496" s="321"/>
      <c r="Z496" s="321"/>
      <c r="AA496" s="322">
        <f>SUM(E486:E496)+SUM(O486:O496)+SUM(AA486:AA495)+SUM(U486:U496)</f>
        <v>0</v>
      </c>
    </row>
    <row r="497" spans="1:108" s="203" customFormat="1" x14ac:dyDescent="0.2">
      <c r="B497" s="208"/>
      <c r="D497" s="209"/>
      <c r="E497" s="204"/>
      <c r="H497" s="208"/>
      <c r="L497" s="208"/>
      <c r="N497" s="209"/>
      <c r="O497" s="204"/>
      <c r="R497" s="208"/>
      <c r="T497" s="209"/>
      <c r="U497" s="204"/>
      <c r="X497" s="208"/>
      <c r="AA497" s="204"/>
    </row>
    <row r="498" spans="1:108" s="203" customFormat="1" x14ac:dyDescent="0.2">
      <c r="B498" s="208"/>
      <c r="D498" s="209"/>
      <c r="E498" s="204"/>
      <c r="H498" s="208"/>
      <c r="L498" s="208"/>
      <c r="N498" s="209"/>
      <c r="O498" s="204"/>
      <c r="R498" s="208"/>
      <c r="T498" s="209"/>
      <c r="U498" s="204"/>
      <c r="X498" s="208"/>
      <c r="AA498" s="204"/>
    </row>
    <row r="499" spans="1:108" s="203" customFormat="1" x14ac:dyDescent="0.2">
      <c r="B499" s="208"/>
      <c r="D499" s="209"/>
      <c r="E499" s="204"/>
      <c r="H499" s="208"/>
      <c r="L499" s="208"/>
      <c r="N499" s="209"/>
      <c r="O499" s="204"/>
      <c r="R499" s="208"/>
      <c r="T499" s="209"/>
      <c r="U499" s="204"/>
      <c r="X499" s="208"/>
      <c r="AA499" s="204"/>
    </row>
    <row r="500" spans="1:108" s="203" customFormat="1" x14ac:dyDescent="0.2">
      <c r="B500" s="208"/>
      <c r="D500" s="209"/>
      <c r="E500" s="204"/>
      <c r="H500" s="208"/>
      <c r="L500" s="208"/>
      <c r="N500" s="209"/>
      <c r="O500" s="204"/>
      <c r="R500" s="208"/>
      <c r="T500" s="209"/>
      <c r="U500" s="204"/>
      <c r="X500" s="208"/>
      <c r="AA500" s="204"/>
    </row>
    <row r="501" spans="1:108" s="203" customFormat="1" x14ac:dyDescent="0.2">
      <c r="B501" s="208"/>
      <c r="D501" s="209"/>
      <c r="E501" s="204"/>
      <c r="H501" s="208"/>
      <c r="L501" s="208"/>
      <c r="N501" s="209"/>
      <c r="O501" s="204"/>
      <c r="R501" s="208"/>
      <c r="T501" s="209"/>
      <c r="U501" s="204"/>
      <c r="X501" s="208"/>
      <c r="AA501" s="204"/>
    </row>
    <row r="502" spans="1:108" s="203" customFormat="1" x14ac:dyDescent="0.2">
      <c r="B502" s="208"/>
      <c r="D502" s="209"/>
      <c r="E502" s="204"/>
      <c r="H502" s="208"/>
      <c r="L502" s="208"/>
      <c r="N502" s="209"/>
      <c r="O502" s="204"/>
      <c r="R502" s="208"/>
      <c r="T502" s="209"/>
      <c r="U502" s="204"/>
      <c r="X502" s="208"/>
      <c r="AA502" s="204"/>
    </row>
    <row r="503" spans="1:108" s="203" customFormat="1" ht="13.5" thickBot="1" x14ac:dyDescent="0.25">
      <c r="B503" s="208"/>
      <c r="D503" s="209"/>
      <c r="E503" s="204"/>
      <c r="H503" s="208"/>
      <c r="L503" s="208"/>
      <c r="N503" s="209"/>
      <c r="O503" s="204"/>
      <c r="R503" s="208"/>
      <c r="T503" s="209"/>
      <c r="U503" s="204"/>
      <c r="X503" s="208"/>
      <c r="AA503" s="204"/>
    </row>
    <row r="504" spans="1:108" ht="12.75" customHeight="1" x14ac:dyDescent="0.2">
      <c r="A504" s="33">
        <v>23</v>
      </c>
      <c r="B504" s="34"/>
      <c r="C504" s="471" t="s">
        <v>181</v>
      </c>
      <c r="D504" s="458" t="s">
        <v>93</v>
      </c>
      <c r="E504" s="460" t="s">
        <v>21</v>
      </c>
      <c r="F504" s="203"/>
      <c r="G504" s="33"/>
      <c r="H504" s="34"/>
      <c r="I504" s="34"/>
      <c r="J504" s="34"/>
      <c r="K504" s="34"/>
      <c r="L504" s="34"/>
      <c r="M504" s="471" t="s">
        <v>181</v>
      </c>
      <c r="N504" s="458" t="s">
        <v>93</v>
      </c>
      <c r="O504" s="460" t="s">
        <v>21</v>
      </c>
      <c r="Q504" s="33">
        <v>23</v>
      </c>
      <c r="R504" s="34"/>
      <c r="S504" s="471" t="s">
        <v>181</v>
      </c>
      <c r="T504" s="458" t="s">
        <v>93</v>
      </c>
      <c r="U504" s="460" t="s">
        <v>21</v>
      </c>
      <c r="W504" s="33"/>
      <c r="X504" s="34"/>
      <c r="Y504" s="471" t="s">
        <v>181</v>
      </c>
      <c r="Z504" s="471" t="s">
        <v>93</v>
      </c>
      <c r="AA504" s="460" t="s">
        <v>21</v>
      </c>
      <c r="AB504" s="203"/>
      <c r="AC504" s="203"/>
      <c r="AD504" s="203"/>
      <c r="AE504" s="203"/>
      <c r="AF504" s="203"/>
      <c r="AG504" s="203"/>
      <c r="AH504" s="203"/>
      <c r="AI504" s="203"/>
      <c r="AJ504" s="203"/>
      <c r="AK504" s="203"/>
      <c r="AL504" s="203"/>
      <c r="AM504" s="203"/>
      <c r="AN504" s="203"/>
      <c r="AO504" s="203"/>
      <c r="AP504" s="203"/>
      <c r="AQ504" s="203"/>
      <c r="AR504" s="203"/>
      <c r="AS504" s="203"/>
      <c r="AT504" s="203"/>
      <c r="AU504" s="203"/>
      <c r="AV504" s="203"/>
      <c r="AW504" s="203"/>
      <c r="AX504" s="203"/>
      <c r="AY504" s="203"/>
      <c r="AZ504" s="203"/>
      <c r="BA504" s="203"/>
      <c r="BB504" s="203"/>
      <c r="BC504" s="203"/>
      <c r="BD504" s="203"/>
      <c r="BE504" s="203"/>
      <c r="BF504" s="203"/>
      <c r="BG504" s="203"/>
      <c r="BH504" s="203"/>
      <c r="BI504" s="203"/>
      <c r="BJ504" s="203"/>
      <c r="BK504" s="203"/>
      <c r="BL504" s="203"/>
      <c r="BM504" s="203"/>
      <c r="BN504" s="203"/>
      <c r="BO504" s="203"/>
      <c r="BP504" s="203"/>
      <c r="BQ504" s="203"/>
      <c r="BR504" s="203"/>
      <c r="BS504" s="203"/>
      <c r="BT504" s="203"/>
      <c r="BU504" s="203"/>
      <c r="BV504" s="203"/>
      <c r="BW504" s="203"/>
      <c r="BX504" s="203"/>
      <c r="BY504" s="203"/>
      <c r="BZ504" s="203"/>
      <c r="CA504" s="203"/>
      <c r="CB504" s="203"/>
      <c r="CC504" s="203"/>
      <c r="CD504" s="203"/>
      <c r="CE504" s="203"/>
      <c r="CF504" s="203"/>
      <c r="CG504" s="203"/>
      <c r="CH504" s="203"/>
      <c r="CI504" s="203"/>
      <c r="CJ504" s="203"/>
      <c r="CK504" s="203"/>
      <c r="CL504" s="203"/>
      <c r="CM504" s="203"/>
      <c r="CN504" s="203"/>
      <c r="CO504" s="203"/>
      <c r="CP504" s="203"/>
      <c r="CQ504" s="203"/>
      <c r="CR504" s="203"/>
      <c r="CS504" s="203"/>
      <c r="CT504" s="203"/>
      <c r="CU504" s="203"/>
      <c r="CV504" s="203"/>
      <c r="CW504" s="203"/>
      <c r="CX504" s="203"/>
      <c r="CY504" s="203"/>
      <c r="CZ504" s="203"/>
      <c r="DA504" s="203"/>
      <c r="DB504" s="203"/>
      <c r="DC504" s="203"/>
      <c r="DD504" s="203"/>
    </row>
    <row r="505" spans="1:108" ht="38.25" x14ac:dyDescent="0.2">
      <c r="A505" s="35" t="s">
        <v>9</v>
      </c>
      <c r="B505" s="64" t="str">
        <f>+" אסמכתא " &amp; B25 &amp;"         חזרה לטבלה "</f>
        <v xml:space="preserve"> אסמכתא          חזרה לטבלה </v>
      </c>
      <c r="C505" s="472"/>
      <c r="D505" s="459"/>
      <c r="E505" s="478"/>
      <c r="F505" s="203"/>
      <c r="G505" s="35" t="s">
        <v>27</v>
      </c>
      <c r="H505" s="64" t="str">
        <f>+" אסמכתא " &amp; B25 &amp;"         חזרה לטבלה "</f>
        <v xml:space="preserve"> אסמכתא          חזרה לטבלה </v>
      </c>
      <c r="I505" s="36"/>
      <c r="J505" s="36"/>
      <c r="K505" s="36"/>
      <c r="L505" s="64" t="str">
        <f>+" אסמכתא " &amp; B25 &amp;"         חזרה לטבלה "</f>
        <v xml:space="preserve"> אסמכתא          חזרה לטבלה </v>
      </c>
      <c r="M505" s="472"/>
      <c r="N505" s="459"/>
      <c r="O505" s="478"/>
      <c r="Q505" s="35" t="s">
        <v>9</v>
      </c>
      <c r="R505" s="64" t="str">
        <f>+" אסמכתא " &amp; B25 &amp;"         חזרה לטבלה "</f>
        <v xml:space="preserve"> אסמכתא          חזרה לטבלה </v>
      </c>
      <c r="S505" s="472"/>
      <c r="T505" s="459"/>
      <c r="U505" s="478"/>
      <c r="W505" s="35" t="s">
        <v>27</v>
      </c>
      <c r="X505" s="64" t="str">
        <f>+" אסמכתא " &amp; B25 &amp;"         חזרה לטבלה "</f>
        <v xml:space="preserve"> אסמכתא          חזרה לטבלה </v>
      </c>
      <c r="Y505" s="472"/>
      <c r="Z505" s="472"/>
      <c r="AA505" s="478"/>
      <c r="AB505" s="203"/>
      <c r="AC505" s="203"/>
      <c r="AD505" s="203"/>
      <c r="AE505" s="203"/>
      <c r="AF505" s="203"/>
      <c r="AG505" s="203"/>
      <c r="AH505" s="203"/>
      <c r="AI505" s="203"/>
      <c r="AJ505" s="203"/>
      <c r="AK505" s="203"/>
      <c r="AL505" s="203"/>
      <c r="AM505" s="203"/>
      <c r="AN505" s="203"/>
      <c r="AO505" s="203"/>
      <c r="AP505" s="203"/>
      <c r="AQ505" s="203"/>
      <c r="AR505" s="203"/>
      <c r="AS505" s="203"/>
      <c r="AT505" s="203"/>
      <c r="AU505" s="203"/>
      <c r="AV505" s="203"/>
      <c r="AW505" s="203"/>
      <c r="AX505" s="203"/>
      <c r="AY505" s="203"/>
      <c r="AZ505" s="203"/>
      <c r="BA505" s="203"/>
      <c r="BB505" s="203"/>
      <c r="BC505" s="203"/>
      <c r="BD505" s="203"/>
      <c r="BE505" s="203"/>
      <c r="BF505" s="203"/>
      <c r="BG505" s="203"/>
      <c r="BH505" s="203"/>
      <c r="BI505" s="203"/>
      <c r="BJ505" s="203"/>
      <c r="BK505" s="203"/>
      <c r="BL505" s="203"/>
      <c r="BM505" s="203"/>
      <c r="BN505" s="203"/>
      <c r="BO505" s="203"/>
      <c r="BP505" s="203"/>
      <c r="BQ505" s="203"/>
      <c r="BR505" s="203"/>
      <c r="BS505" s="203"/>
      <c r="BT505" s="203"/>
      <c r="BU505" s="203"/>
      <c r="BV505" s="203"/>
      <c r="BW505" s="203"/>
      <c r="BX505" s="203"/>
      <c r="BY505" s="203"/>
      <c r="BZ505" s="203"/>
      <c r="CA505" s="203"/>
      <c r="CB505" s="203"/>
      <c r="CC505" s="203"/>
      <c r="CD505" s="203"/>
      <c r="CE505" s="203"/>
      <c r="CF505" s="203"/>
      <c r="CG505" s="203"/>
      <c r="CH505" s="203"/>
      <c r="CI505" s="203"/>
      <c r="CJ505" s="203"/>
      <c r="CK505" s="203"/>
      <c r="CL505" s="203"/>
      <c r="CM505" s="203"/>
      <c r="CN505" s="203"/>
      <c r="CO505" s="203"/>
      <c r="CP505" s="203"/>
      <c r="CQ505" s="203"/>
      <c r="CR505" s="203"/>
      <c r="CS505" s="203"/>
      <c r="CT505" s="203"/>
      <c r="CU505" s="203"/>
      <c r="CV505" s="203"/>
      <c r="CW505" s="203"/>
      <c r="CX505" s="203"/>
      <c r="CY505" s="203"/>
      <c r="CZ505" s="203"/>
      <c r="DA505" s="203"/>
      <c r="DB505" s="203"/>
      <c r="DC505" s="203"/>
      <c r="DD505" s="203"/>
    </row>
    <row r="506" spans="1:108" s="203" customFormat="1" x14ac:dyDescent="0.2">
      <c r="A506" s="39">
        <v>1</v>
      </c>
      <c r="B506" s="291"/>
      <c r="C506" s="323"/>
      <c r="D506" s="323"/>
      <c r="E506" s="293"/>
      <c r="G506" s="39">
        <v>12</v>
      </c>
      <c r="H506" s="291"/>
      <c r="I506" s="294"/>
      <c r="J506" s="294"/>
      <c r="K506" s="294"/>
      <c r="L506" s="291"/>
      <c r="M506" s="323"/>
      <c r="N506" s="323"/>
      <c r="O506" s="293"/>
      <c r="Q506" s="39">
        <v>23</v>
      </c>
      <c r="R506" s="291"/>
      <c r="S506" s="323"/>
      <c r="T506" s="323"/>
      <c r="U506" s="293"/>
      <c r="W506" s="39">
        <v>34</v>
      </c>
      <c r="X506" s="291"/>
      <c r="Y506" s="323"/>
      <c r="Z506" s="323"/>
      <c r="AA506" s="293"/>
    </row>
    <row r="507" spans="1:108" s="203" customFormat="1" x14ac:dyDescent="0.2">
      <c r="A507" s="39">
        <v>2</v>
      </c>
      <c r="B507" s="291"/>
      <c r="C507" s="323"/>
      <c r="D507" s="323"/>
      <c r="E507" s="293"/>
      <c r="G507" s="39">
        <v>13</v>
      </c>
      <c r="H507" s="291"/>
      <c r="I507" s="294"/>
      <c r="J507" s="294"/>
      <c r="K507" s="294"/>
      <c r="L507" s="291"/>
      <c r="M507" s="323"/>
      <c r="N507" s="323"/>
      <c r="O507" s="293"/>
      <c r="Q507" s="39">
        <v>24</v>
      </c>
      <c r="R507" s="291"/>
      <c r="S507" s="323"/>
      <c r="T507" s="323"/>
      <c r="U507" s="293"/>
      <c r="W507" s="39">
        <v>35</v>
      </c>
      <c r="X507" s="291"/>
      <c r="Y507" s="323"/>
      <c r="Z507" s="323"/>
      <c r="AA507" s="293"/>
    </row>
    <row r="508" spans="1:108" s="203" customFormat="1" x14ac:dyDescent="0.2">
      <c r="A508" s="39">
        <v>3</v>
      </c>
      <c r="B508" s="291"/>
      <c r="C508" s="323"/>
      <c r="D508" s="323"/>
      <c r="E508" s="293"/>
      <c r="G508" s="39">
        <v>14</v>
      </c>
      <c r="H508" s="291"/>
      <c r="I508" s="294"/>
      <c r="J508" s="294"/>
      <c r="K508" s="294"/>
      <c r="L508" s="291"/>
      <c r="M508" s="323"/>
      <c r="N508" s="323"/>
      <c r="O508" s="293"/>
      <c r="Q508" s="39">
        <v>25</v>
      </c>
      <c r="R508" s="291"/>
      <c r="S508" s="323"/>
      <c r="T508" s="323"/>
      <c r="U508" s="293"/>
      <c r="W508" s="39">
        <v>36</v>
      </c>
      <c r="X508" s="291"/>
      <c r="Y508" s="323"/>
      <c r="Z508" s="323"/>
      <c r="AA508" s="293"/>
    </row>
    <row r="509" spans="1:108" s="203" customFormat="1" x14ac:dyDescent="0.2">
      <c r="A509" s="39">
        <v>4</v>
      </c>
      <c r="B509" s="291"/>
      <c r="C509" s="323"/>
      <c r="D509" s="323"/>
      <c r="E509" s="293"/>
      <c r="G509" s="39">
        <v>15</v>
      </c>
      <c r="H509" s="291"/>
      <c r="I509" s="294"/>
      <c r="J509" s="294"/>
      <c r="K509" s="294"/>
      <c r="L509" s="291"/>
      <c r="M509" s="323"/>
      <c r="N509" s="323"/>
      <c r="O509" s="293"/>
      <c r="Q509" s="39">
        <v>26</v>
      </c>
      <c r="R509" s="291"/>
      <c r="S509" s="323"/>
      <c r="T509" s="323"/>
      <c r="U509" s="293"/>
      <c r="W509" s="39">
        <v>37</v>
      </c>
      <c r="X509" s="291"/>
      <c r="Y509" s="323"/>
      <c r="Z509" s="323"/>
      <c r="AA509" s="293"/>
    </row>
    <row r="510" spans="1:108" s="203" customFormat="1" x14ac:dyDescent="0.2">
      <c r="A510" s="39">
        <v>5</v>
      </c>
      <c r="B510" s="291"/>
      <c r="C510" s="323"/>
      <c r="D510" s="323"/>
      <c r="E510" s="293"/>
      <c r="G510" s="39">
        <v>16</v>
      </c>
      <c r="H510" s="291"/>
      <c r="I510" s="294"/>
      <c r="J510" s="294"/>
      <c r="K510" s="294"/>
      <c r="L510" s="291"/>
      <c r="M510" s="323"/>
      <c r="N510" s="323"/>
      <c r="O510" s="293"/>
      <c r="Q510" s="39">
        <v>27</v>
      </c>
      <c r="R510" s="291"/>
      <c r="S510" s="323"/>
      <c r="T510" s="323"/>
      <c r="U510" s="293"/>
      <c r="W510" s="39">
        <v>38</v>
      </c>
      <c r="X510" s="291"/>
      <c r="Y510" s="323"/>
      <c r="Z510" s="323"/>
      <c r="AA510" s="293"/>
    </row>
    <row r="511" spans="1:108" s="203" customFormat="1" x14ac:dyDescent="0.2">
      <c r="A511" s="39">
        <v>6</v>
      </c>
      <c r="B511" s="291"/>
      <c r="C511" s="323"/>
      <c r="D511" s="323"/>
      <c r="E511" s="293"/>
      <c r="G511" s="39">
        <v>17</v>
      </c>
      <c r="H511" s="291"/>
      <c r="I511" s="294"/>
      <c r="J511" s="294"/>
      <c r="K511" s="294"/>
      <c r="L511" s="291"/>
      <c r="M511" s="323"/>
      <c r="N511" s="323"/>
      <c r="O511" s="293"/>
      <c r="Q511" s="39">
        <v>28</v>
      </c>
      <c r="R511" s="291"/>
      <c r="S511" s="323"/>
      <c r="T511" s="323"/>
      <c r="U511" s="293"/>
      <c r="W511" s="39">
        <v>39</v>
      </c>
      <c r="X511" s="291"/>
      <c r="Y511" s="323"/>
      <c r="Z511" s="323"/>
      <c r="AA511" s="293"/>
    </row>
    <row r="512" spans="1:108" s="203" customFormat="1" x14ac:dyDescent="0.2">
      <c r="A512" s="39">
        <v>7</v>
      </c>
      <c r="B512" s="291"/>
      <c r="C512" s="323"/>
      <c r="D512" s="323"/>
      <c r="E512" s="293"/>
      <c r="G512" s="39">
        <v>18</v>
      </c>
      <c r="H512" s="291"/>
      <c r="I512" s="294"/>
      <c r="J512" s="294"/>
      <c r="K512" s="294"/>
      <c r="L512" s="291"/>
      <c r="M512" s="323"/>
      <c r="N512" s="323"/>
      <c r="O512" s="293"/>
      <c r="Q512" s="39">
        <v>29</v>
      </c>
      <c r="R512" s="291"/>
      <c r="S512" s="323"/>
      <c r="T512" s="323"/>
      <c r="U512" s="293"/>
      <c r="W512" s="39">
        <v>40</v>
      </c>
      <c r="X512" s="291"/>
      <c r="Y512" s="323"/>
      <c r="Z512" s="323"/>
      <c r="AA512" s="293"/>
    </row>
    <row r="513" spans="1:108" s="203" customFormat="1" x14ac:dyDescent="0.2">
      <c r="A513" s="39">
        <v>8</v>
      </c>
      <c r="B513" s="291"/>
      <c r="C513" s="323"/>
      <c r="D513" s="323"/>
      <c r="E513" s="293"/>
      <c r="G513" s="39">
        <v>19</v>
      </c>
      <c r="H513" s="291"/>
      <c r="I513" s="294"/>
      <c r="J513" s="294"/>
      <c r="K513" s="294"/>
      <c r="L513" s="291"/>
      <c r="M513" s="323"/>
      <c r="N513" s="323"/>
      <c r="O513" s="293"/>
      <c r="Q513" s="39">
        <v>30</v>
      </c>
      <c r="R513" s="291"/>
      <c r="S513" s="323"/>
      <c r="T513" s="323"/>
      <c r="U513" s="293"/>
      <c r="W513" s="39">
        <v>41</v>
      </c>
      <c r="X513" s="291"/>
      <c r="Y513" s="323"/>
      <c r="Z513" s="323"/>
      <c r="AA513" s="293"/>
    </row>
    <row r="514" spans="1:108" s="203" customFormat="1" x14ac:dyDescent="0.2">
      <c r="A514" s="39">
        <v>9</v>
      </c>
      <c r="B514" s="291"/>
      <c r="C514" s="323"/>
      <c r="D514" s="323"/>
      <c r="E514" s="293"/>
      <c r="G514" s="39">
        <v>20</v>
      </c>
      <c r="H514" s="291"/>
      <c r="I514" s="294"/>
      <c r="J514" s="294"/>
      <c r="K514" s="294"/>
      <c r="L514" s="291"/>
      <c r="M514" s="323"/>
      <c r="N514" s="323"/>
      <c r="O514" s="293"/>
      <c r="Q514" s="39">
        <v>31</v>
      </c>
      <c r="R514" s="291"/>
      <c r="S514" s="323"/>
      <c r="T514" s="323"/>
      <c r="U514" s="293"/>
      <c r="W514" s="39">
        <v>42</v>
      </c>
      <c r="X514" s="291"/>
      <c r="Y514" s="323"/>
      <c r="Z514" s="323"/>
      <c r="AA514" s="293"/>
    </row>
    <row r="515" spans="1:108" s="203" customFormat="1" x14ac:dyDescent="0.2">
      <c r="A515" s="39">
        <v>10</v>
      </c>
      <c r="B515" s="291"/>
      <c r="C515" s="323"/>
      <c r="D515" s="323"/>
      <c r="E515" s="293"/>
      <c r="G515" s="39">
        <v>21</v>
      </c>
      <c r="H515" s="291"/>
      <c r="I515" s="294"/>
      <c r="J515" s="294"/>
      <c r="K515" s="294"/>
      <c r="L515" s="291"/>
      <c r="M515" s="323"/>
      <c r="N515" s="323"/>
      <c r="O515" s="293"/>
      <c r="Q515" s="39">
        <v>32</v>
      </c>
      <c r="R515" s="291"/>
      <c r="S515" s="323"/>
      <c r="T515" s="323"/>
      <c r="U515" s="293"/>
      <c r="W515" s="39">
        <v>43</v>
      </c>
      <c r="X515" s="291"/>
      <c r="Y515" s="323"/>
      <c r="Z515" s="323"/>
      <c r="AA515" s="293"/>
    </row>
    <row r="516" spans="1:108" s="203" customFormat="1" ht="13.5" thickBot="1" x14ac:dyDescent="0.25">
      <c r="A516" s="39">
        <v>11</v>
      </c>
      <c r="B516" s="291"/>
      <c r="C516" s="323"/>
      <c r="D516" s="323"/>
      <c r="E516" s="293"/>
      <c r="G516" s="39">
        <v>22</v>
      </c>
      <c r="H516" s="291"/>
      <c r="I516" s="294"/>
      <c r="J516" s="294"/>
      <c r="K516" s="294"/>
      <c r="L516" s="291"/>
      <c r="M516" s="323"/>
      <c r="N516" s="323"/>
      <c r="O516" s="293"/>
      <c r="Q516" s="39">
        <v>33</v>
      </c>
      <c r="R516" s="291"/>
      <c r="S516" s="323"/>
      <c r="T516" s="323"/>
      <c r="U516" s="293"/>
      <c r="W516" s="319"/>
      <c r="X516" s="320" t="s">
        <v>5</v>
      </c>
      <c r="Y516" s="321"/>
      <c r="Z516" s="321"/>
      <c r="AA516" s="322">
        <f>SUM(E506:E516)+SUM(O506:O516)+SUM(AA506:AA515)+SUM(U506:U516)</f>
        <v>0</v>
      </c>
    </row>
    <row r="517" spans="1:108" s="203" customFormat="1" x14ac:dyDescent="0.2">
      <c r="B517" s="208"/>
      <c r="D517" s="209"/>
      <c r="E517" s="204"/>
      <c r="H517" s="208"/>
      <c r="L517" s="208"/>
      <c r="N517" s="209"/>
      <c r="O517" s="204"/>
      <c r="R517" s="208"/>
      <c r="T517" s="209"/>
      <c r="U517" s="204"/>
      <c r="X517" s="208"/>
      <c r="AA517" s="204"/>
    </row>
    <row r="518" spans="1:108" s="203" customFormat="1" x14ac:dyDescent="0.2">
      <c r="B518" s="208"/>
      <c r="D518" s="209"/>
      <c r="E518" s="204"/>
      <c r="H518" s="208"/>
      <c r="L518" s="208"/>
      <c r="N518" s="209"/>
      <c r="O518" s="204"/>
      <c r="R518" s="208"/>
      <c r="T518" s="209"/>
      <c r="U518" s="204"/>
      <c r="X518" s="208"/>
      <c r="AA518" s="204"/>
    </row>
    <row r="519" spans="1:108" s="203" customFormat="1" x14ac:dyDescent="0.2">
      <c r="B519" s="208"/>
      <c r="D519" s="209"/>
      <c r="E519" s="204"/>
      <c r="H519" s="208"/>
      <c r="L519" s="208"/>
      <c r="N519" s="209"/>
      <c r="O519" s="204"/>
      <c r="R519" s="208"/>
      <c r="T519" s="209"/>
      <c r="U519" s="204"/>
      <c r="X519" s="208"/>
      <c r="AA519" s="204"/>
    </row>
    <row r="520" spans="1:108" s="203" customFormat="1" x14ac:dyDescent="0.2">
      <c r="B520" s="208"/>
      <c r="D520" s="209"/>
      <c r="E520" s="204"/>
      <c r="H520" s="208"/>
      <c r="L520" s="208"/>
      <c r="N520" s="209"/>
      <c r="O520" s="204"/>
      <c r="R520" s="208"/>
      <c r="T520" s="209"/>
      <c r="U520" s="204"/>
      <c r="X520" s="208"/>
      <c r="AA520" s="204"/>
    </row>
    <row r="521" spans="1:108" s="203" customFormat="1" x14ac:dyDescent="0.2">
      <c r="B521" s="208"/>
      <c r="D521" s="209"/>
      <c r="E521" s="204"/>
      <c r="H521" s="208"/>
      <c r="L521" s="208"/>
      <c r="N521" s="209"/>
      <c r="O521" s="204"/>
      <c r="R521" s="208"/>
      <c r="T521" s="209"/>
      <c r="U521" s="204"/>
      <c r="X521" s="208"/>
      <c r="AA521" s="204"/>
    </row>
    <row r="522" spans="1:108" s="203" customFormat="1" x14ac:dyDescent="0.2">
      <c r="B522" s="208"/>
      <c r="D522" s="209"/>
      <c r="E522" s="204"/>
      <c r="H522" s="208"/>
      <c r="L522" s="208"/>
      <c r="N522" s="209"/>
      <c r="O522" s="204"/>
      <c r="R522" s="208"/>
      <c r="T522" s="209"/>
      <c r="U522" s="204"/>
      <c r="X522" s="208"/>
      <c r="AA522" s="204"/>
    </row>
    <row r="523" spans="1:108" s="203" customFormat="1" ht="13.5" thickBot="1" x14ac:dyDescent="0.25">
      <c r="B523" s="208"/>
      <c r="D523" s="209"/>
      <c r="E523" s="204"/>
      <c r="H523" s="208"/>
      <c r="L523" s="208"/>
      <c r="N523" s="209"/>
      <c r="O523" s="204"/>
      <c r="R523" s="208"/>
      <c r="T523" s="209"/>
      <c r="U523" s="204"/>
      <c r="X523" s="208"/>
      <c r="AA523" s="204"/>
    </row>
    <row r="524" spans="1:108" ht="12.75" customHeight="1" x14ac:dyDescent="0.2">
      <c r="A524" s="33">
        <v>24</v>
      </c>
      <c r="B524" s="34"/>
      <c r="C524" s="471" t="s">
        <v>181</v>
      </c>
      <c r="D524" s="458" t="s">
        <v>93</v>
      </c>
      <c r="E524" s="460" t="s">
        <v>21</v>
      </c>
      <c r="F524" s="203"/>
      <c r="G524" s="33"/>
      <c r="H524" s="34"/>
      <c r="I524" s="34"/>
      <c r="J524" s="34"/>
      <c r="K524" s="34"/>
      <c r="L524" s="34"/>
      <c r="M524" s="471" t="s">
        <v>181</v>
      </c>
      <c r="N524" s="458" t="s">
        <v>93</v>
      </c>
      <c r="O524" s="460" t="s">
        <v>21</v>
      </c>
      <c r="Q524" s="33">
        <v>24</v>
      </c>
      <c r="R524" s="34"/>
      <c r="S524" s="471" t="s">
        <v>181</v>
      </c>
      <c r="T524" s="458" t="s">
        <v>93</v>
      </c>
      <c r="U524" s="460" t="s">
        <v>21</v>
      </c>
      <c r="W524" s="33"/>
      <c r="X524" s="34"/>
      <c r="Y524" s="471" t="s">
        <v>181</v>
      </c>
      <c r="Z524" s="471" t="s">
        <v>93</v>
      </c>
      <c r="AA524" s="460" t="s">
        <v>21</v>
      </c>
      <c r="AB524" s="203"/>
      <c r="AC524" s="203"/>
      <c r="AD524" s="203"/>
      <c r="AE524" s="203"/>
      <c r="AF524" s="203"/>
      <c r="AG524" s="203"/>
      <c r="AH524" s="203"/>
      <c r="AI524" s="203"/>
      <c r="AJ524" s="203"/>
      <c r="AK524" s="203"/>
      <c r="AL524" s="203"/>
      <c r="AM524" s="203"/>
      <c r="AN524" s="203"/>
      <c r="AO524" s="203"/>
      <c r="AP524" s="203"/>
      <c r="AQ524" s="203"/>
      <c r="AR524" s="203"/>
      <c r="AS524" s="203"/>
      <c r="AT524" s="203"/>
      <c r="AU524" s="203"/>
      <c r="AV524" s="203"/>
      <c r="AW524" s="203"/>
      <c r="AX524" s="203"/>
      <c r="AY524" s="203"/>
      <c r="AZ524" s="203"/>
      <c r="BA524" s="203"/>
      <c r="BB524" s="203"/>
      <c r="BC524" s="203"/>
      <c r="BD524" s="203"/>
      <c r="BE524" s="203"/>
      <c r="BF524" s="203"/>
      <c r="BG524" s="203"/>
      <c r="BH524" s="203"/>
      <c r="BI524" s="203"/>
      <c r="BJ524" s="203"/>
      <c r="BK524" s="203"/>
      <c r="BL524" s="203"/>
      <c r="BM524" s="203"/>
      <c r="BN524" s="203"/>
      <c r="BO524" s="203"/>
      <c r="BP524" s="203"/>
      <c r="BQ524" s="203"/>
      <c r="BR524" s="203"/>
      <c r="BS524" s="203"/>
      <c r="BT524" s="203"/>
      <c r="BU524" s="203"/>
      <c r="BV524" s="203"/>
      <c r="BW524" s="203"/>
      <c r="BX524" s="203"/>
      <c r="BY524" s="203"/>
      <c r="BZ524" s="203"/>
      <c r="CA524" s="203"/>
      <c r="CB524" s="203"/>
      <c r="CC524" s="203"/>
      <c r="CD524" s="203"/>
      <c r="CE524" s="203"/>
      <c r="CF524" s="203"/>
      <c r="CG524" s="203"/>
      <c r="CH524" s="203"/>
      <c r="CI524" s="203"/>
      <c r="CJ524" s="203"/>
      <c r="CK524" s="203"/>
      <c r="CL524" s="203"/>
      <c r="CM524" s="203"/>
      <c r="CN524" s="203"/>
      <c r="CO524" s="203"/>
      <c r="CP524" s="203"/>
      <c r="CQ524" s="203"/>
      <c r="CR524" s="203"/>
      <c r="CS524" s="203"/>
      <c r="CT524" s="203"/>
      <c r="CU524" s="203"/>
      <c r="CV524" s="203"/>
      <c r="CW524" s="203"/>
      <c r="CX524" s="203"/>
      <c r="CY524" s="203"/>
      <c r="CZ524" s="203"/>
      <c r="DA524" s="203"/>
      <c r="DB524" s="203"/>
      <c r="DC524" s="203"/>
      <c r="DD524" s="203"/>
    </row>
    <row r="525" spans="1:108" ht="38.25" x14ac:dyDescent="0.2">
      <c r="A525" s="35" t="s">
        <v>9</v>
      </c>
      <c r="B525" s="64" t="str">
        <f>+" אסמכתא " &amp; B26 &amp;"         חזרה לטבלה "</f>
        <v xml:space="preserve"> אסמכתא          חזרה לטבלה </v>
      </c>
      <c r="C525" s="472"/>
      <c r="D525" s="459"/>
      <c r="E525" s="478"/>
      <c r="F525" s="203"/>
      <c r="G525" s="35" t="s">
        <v>27</v>
      </c>
      <c r="H525" s="64" t="str">
        <f>+" אסמכתא " &amp; B26 &amp;"         חזרה לטבלה "</f>
        <v xml:space="preserve"> אסמכתא          חזרה לטבלה </v>
      </c>
      <c r="I525" s="36"/>
      <c r="J525" s="36"/>
      <c r="K525" s="36"/>
      <c r="L525" s="64" t="str">
        <f>+" אסמכתא " &amp; B26 &amp;"         חזרה לטבלה "</f>
        <v xml:space="preserve"> אסמכתא          חזרה לטבלה </v>
      </c>
      <c r="M525" s="472"/>
      <c r="N525" s="459"/>
      <c r="O525" s="478"/>
      <c r="Q525" s="35" t="s">
        <v>9</v>
      </c>
      <c r="R525" s="64" t="str">
        <f>+" אסמכתא " &amp; B26 &amp;"         חזרה לטבלה "</f>
        <v xml:space="preserve"> אסמכתא          חזרה לטבלה </v>
      </c>
      <c r="S525" s="472"/>
      <c r="T525" s="459"/>
      <c r="U525" s="478"/>
      <c r="W525" s="35" t="s">
        <v>27</v>
      </c>
      <c r="X525" s="64" t="str">
        <f>+" אסמכתא " &amp; B26 &amp;"         חזרה לטבלה "</f>
        <v xml:space="preserve"> אסמכתא          חזרה לטבלה </v>
      </c>
      <c r="Y525" s="472"/>
      <c r="Z525" s="472"/>
      <c r="AA525" s="478"/>
      <c r="AB525" s="203"/>
      <c r="AC525" s="203"/>
      <c r="AD525" s="203"/>
      <c r="AE525" s="203"/>
      <c r="AF525" s="203"/>
      <c r="AG525" s="203"/>
      <c r="AH525" s="203"/>
      <c r="AI525" s="203"/>
      <c r="AJ525" s="203"/>
      <c r="AK525" s="203"/>
      <c r="AL525" s="203"/>
      <c r="AM525" s="203"/>
      <c r="AN525" s="203"/>
      <c r="AO525" s="203"/>
      <c r="AP525" s="203"/>
      <c r="AQ525" s="203"/>
      <c r="AR525" s="203"/>
      <c r="AS525" s="203"/>
      <c r="AT525" s="203"/>
      <c r="AU525" s="203"/>
      <c r="AV525" s="203"/>
      <c r="AW525" s="203"/>
      <c r="AX525" s="203"/>
      <c r="AY525" s="203"/>
      <c r="AZ525" s="203"/>
      <c r="BA525" s="203"/>
      <c r="BB525" s="203"/>
      <c r="BC525" s="203"/>
      <c r="BD525" s="203"/>
      <c r="BE525" s="203"/>
      <c r="BF525" s="203"/>
      <c r="BG525" s="203"/>
      <c r="BH525" s="203"/>
      <c r="BI525" s="203"/>
      <c r="BJ525" s="203"/>
      <c r="BK525" s="203"/>
      <c r="BL525" s="203"/>
      <c r="BM525" s="203"/>
      <c r="BN525" s="203"/>
      <c r="BO525" s="203"/>
      <c r="BP525" s="203"/>
      <c r="BQ525" s="203"/>
      <c r="BR525" s="203"/>
      <c r="BS525" s="203"/>
      <c r="BT525" s="203"/>
      <c r="BU525" s="203"/>
      <c r="BV525" s="203"/>
      <c r="BW525" s="203"/>
      <c r="BX525" s="203"/>
      <c r="BY525" s="203"/>
      <c r="BZ525" s="203"/>
      <c r="CA525" s="203"/>
      <c r="CB525" s="203"/>
      <c r="CC525" s="203"/>
      <c r="CD525" s="203"/>
      <c r="CE525" s="203"/>
      <c r="CF525" s="203"/>
      <c r="CG525" s="203"/>
      <c r="CH525" s="203"/>
      <c r="CI525" s="203"/>
      <c r="CJ525" s="203"/>
      <c r="CK525" s="203"/>
      <c r="CL525" s="203"/>
      <c r="CM525" s="203"/>
      <c r="CN525" s="203"/>
      <c r="CO525" s="203"/>
      <c r="CP525" s="203"/>
      <c r="CQ525" s="203"/>
      <c r="CR525" s="203"/>
      <c r="CS525" s="203"/>
      <c r="CT525" s="203"/>
      <c r="CU525" s="203"/>
      <c r="CV525" s="203"/>
      <c r="CW525" s="203"/>
      <c r="CX525" s="203"/>
      <c r="CY525" s="203"/>
      <c r="CZ525" s="203"/>
      <c r="DA525" s="203"/>
      <c r="DB525" s="203"/>
      <c r="DC525" s="203"/>
      <c r="DD525" s="203"/>
    </row>
    <row r="526" spans="1:108" s="203" customFormat="1" x14ac:dyDescent="0.2">
      <c r="A526" s="39">
        <v>1</v>
      </c>
      <c r="B526" s="291"/>
      <c r="C526" s="323"/>
      <c r="D526" s="323"/>
      <c r="E526" s="293"/>
      <c r="G526" s="39">
        <v>12</v>
      </c>
      <c r="H526" s="291"/>
      <c r="I526" s="294"/>
      <c r="J526" s="294"/>
      <c r="K526" s="294"/>
      <c r="L526" s="291"/>
      <c r="M526" s="323"/>
      <c r="N526" s="323"/>
      <c r="O526" s="293"/>
      <c r="Q526" s="39">
        <v>23</v>
      </c>
      <c r="R526" s="291"/>
      <c r="S526" s="323"/>
      <c r="T526" s="323"/>
      <c r="U526" s="293"/>
      <c r="W526" s="39">
        <v>34</v>
      </c>
      <c r="X526" s="291"/>
      <c r="Y526" s="323"/>
      <c r="Z526" s="323"/>
      <c r="AA526" s="293"/>
    </row>
    <row r="527" spans="1:108" s="203" customFormat="1" x14ac:dyDescent="0.2">
      <c r="A527" s="39">
        <v>2</v>
      </c>
      <c r="B527" s="291"/>
      <c r="C527" s="323"/>
      <c r="D527" s="323"/>
      <c r="E527" s="293"/>
      <c r="G527" s="39">
        <v>13</v>
      </c>
      <c r="H527" s="291"/>
      <c r="I527" s="294"/>
      <c r="J527" s="294"/>
      <c r="K527" s="294"/>
      <c r="L527" s="291"/>
      <c r="M527" s="323"/>
      <c r="N527" s="323"/>
      <c r="O527" s="293"/>
      <c r="Q527" s="39">
        <v>24</v>
      </c>
      <c r="R527" s="291"/>
      <c r="S527" s="323"/>
      <c r="T527" s="323"/>
      <c r="U527" s="293"/>
      <c r="W527" s="39">
        <v>35</v>
      </c>
      <c r="X527" s="291"/>
      <c r="Y527" s="323"/>
      <c r="Z527" s="323"/>
      <c r="AA527" s="293"/>
    </row>
    <row r="528" spans="1:108" s="203" customFormat="1" x14ac:dyDescent="0.2">
      <c r="A528" s="39">
        <v>3</v>
      </c>
      <c r="B528" s="291"/>
      <c r="C528" s="323"/>
      <c r="D528" s="323"/>
      <c r="E528" s="293"/>
      <c r="G528" s="39">
        <v>14</v>
      </c>
      <c r="H528" s="291"/>
      <c r="I528" s="294"/>
      <c r="J528" s="294"/>
      <c r="K528" s="294"/>
      <c r="L528" s="291"/>
      <c r="M528" s="323"/>
      <c r="N528" s="323"/>
      <c r="O528" s="293"/>
      <c r="Q528" s="39">
        <v>25</v>
      </c>
      <c r="R528" s="291"/>
      <c r="S528" s="323"/>
      <c r="T528" s="323"/>
      <c r="U528" s="293"/>
      <c r="W528" s="39">
        <v>36</v>
      </c>
      <c r="X528" s="291"/>
      <c r="Y528" s="323"/>
      <c r="Z528" s="323"/>
      <c r="AA528" s="293"/>
    </row>
    <row r="529" spans="1:108" s="203" customFormat="1" x14ac:dyDescent="0.2">
      <c r="A529" s="39">
        <v>4</v>
      </c>
      <c r="B529" s="291"/>
      <c r="C529" s="323"/>
      <c r="D529" s="323"/>
      <c r="E529" s="293"/>
      <c r="G529" s="39">
        <v>15</v>
      </c>
      <c r="H529" s="291"/>
      <c r="I529" s="294"/>
      <c r="J529" s="294"/>
      <c r="K529" s="294"/>
      <c r="L529" s="291"/>
      <c r="M529" s="323"/>
      <c r="N529" s="323"/>
      <c r="O529" s="293"/>
      <c r="Q529" s="39">
        <v>26</v>
      </c>
      <c r="R529" s="291"/>
      <c r="S529" s="323"/>
      <c r="T529" s="323"/>
      <c r="U529" s="293"/>
      <c r="W529" s="39">
        <v>37</v>
      </c>
      <c r="X529" s="291"/>
      <c r="Y529" s="323"/>
      <c r="Z529" s="323"/>
      <c r="AA529" s="293"/>
    </row>
    <row r="530" spans="1:108" s="203" customFormat="1" x14ac:dyDescent="0.2">
      <c r="A530" s="39">
        <v>5</v>
      </c>
      <c r="B530" s="291"/>
      <c r="C530" s="323"/>
      <c r="D530" s="323"/>
      <c r="E530" s="293"/>
      <c r="G530" s="39">
        <v>16</v>
      </c>
      <c r="H530" s="291"/>
      <c r="I530" s="294"/>
      <c r="J530" s="294"/>
      <c r="K530" s="294"/>
      <c r="L530" s="291"/>
      <c r="M530" s="323"/>
      <c r="N530" s="323"/>
      <c r="O530" s="293"/>
      <c r="Q530" s="39">
        <v>27</v>
      </c>
      <c r="R530" s="291"/>
      <c r="S530" s="323"/>
      <c r="T530" s="323"/>
      <c r="U530" s="293"/>
      <c r="W530" s="39">
        <v>38</v>
      </c>
      <c r="X530" s="291"/>
      <c r="Y530" s="323"/>
      <c r="Z530" s="323"/>
      <c r="AA530" s="293"/>
    </row>
    <row r="531" spans="1:108" s="203" customFormat="1" x14ac:dyDescent="0.2">
      <c r="A531" s="39">
        <v>6</v>
      </c>
      <c r="B531" s="291"/>
      <c r="C531" s="323"/>
      <c r="D531" s="323"/>
      <c r="E531" s="293"/>
      <c r="G531" s="39">
        <v>17</v>
      </c>
      <c r="H531" s="291"/>
      <c r="I531" s="294"/>
      <c r="J531" s="294"/>
      <c r="K531" s="294"/>
      <c r="L531" s="291"/>
      <c r="M531" s="323"/>
      <c r="N531" s="323"/>
      <c r="O531" s="293"/>
      <c r="Q531" s="39">
        <v>28</v>
      </c>
      <c r="R531" s="291"/>
      <c r="S531" s="323"/>
      <c r="T531" s="323"/>
      <c r="U531" s="293"/>
      <c r="W531" s="39">
        <v>39</v>
      </c>
      <c r="X531" s="291"/>
      <c r="Y531" s="323"/>
      <c r="Z531" s="323"/>
      <c r="AA531" s="293"/>
    </row>
    <row r="532" spans="1:108" s="203" customFormat="1" x14ac:dyDescent="0.2">
      <c r="A532" s="39">
        <v>7</v>
      </c>
      <c r="B532" s="291"/>
      <c r="C532" s="323"/>
      <c r="D532" s="323"/>
      <c r="E532" s="293"/>
      <c r="G532" s="39">
        <v>18</v>
      </c>
      <c r="H532" s="291"/>
      <c r="I532" s="294"/>
      <c r="J532" s="294"/>
      <c r="K532" s="294"/>
      <c r="L532" s="291"/>
      <c r="M532" s="323"/>
      <c r="N532" s="323"/>
      <c r="O532" s="293"/>
      <c r="Q532" s="39">
        <v>29</v>
      </c>
      <c r="R532" s="291"/>
      <c r="S532" s="323"/>
      <c r="T532" s="323"/>
      <c r="U532" s="293"/>
      <c r="W532" s="39">
        <v>40</v>
      </c>
      <c r="X532" s="291"/>
      <c r="Y532" s="323"/>
      <c r="Z532" s="323"/>
      <c r="AA532" s="293"/>
    </row>
    <row r="533" spans="1:108" s="203" customFormat="1" x14ac:dyDescent="0.2">
      <c r="A533" s="39">
        <v>8</v>
      </c>
      <c r="B533" s="291"/>
      <c r="C533" s="323"/>
      <c r="D533" s="323"/>
      <c r="E533" s="293"/>
      <c r="G533" s="39">
        <v>19</v>
      </c>
      <c r="H533" s="291"/>
      <c r="I533" s="294"/>
      <c r="J533" s="294"/>
      <c r="K533" s="294"/>
      <c r="L533" s="291"/>
      <c r="M533" s="323"/>
      <c r="N533" s="323"/>
      <c r="O533" s="293"/>
      <c r="Q533" s="39">
        <v>30</v>
      </c>
      <c r="R533" s="291"/>
      <c r="S533" s="323"/>
      <c r="T533" s="323"/>
      <c r="U533" s="293"/>
      <c r="W533" s="39">
        <v>41</v>
      </c>
      <c r="X533" s="291"/>
      <c r="Y533" s="323"/>
      <c r="Z533" s="323"/>
      <c r="AA533" s="293"/>
    </row>
    <row r="534" spans="1:108" s="203" customFormat="1" x14ac:dyDescent="0.2">
      <c r="A534" s="39">
        <v>9</v>
      </c>
      <c r="B534" s="291"/>
      <c r="C534" s="323"/>
      <c r="D534" s="323"/>
      <c r="E534" s="293"/>
      <c r="G534" s="39">
        <v>20</v>
      </c>
      <c r="H534" s="291"/>
      <c r="I534" s="294"/>
      <c r="J534" s="294"/>
      <c r="K534" s="294"/>
      <c r="L534" s="291"/>
      <c r="M534" s="323"/>
      <c r="N534" s="323"/>
      <c r="O534" s="293"/>
      <c r="Q534" s="39">
        <v>31</v>
      </c>
      <c r="R534" s="291"/>
      <c r="S534" s="323"/>
      <c r="T534" s="323"/>
      <c r="U534" s="293"/>
      <c r="W534" s="39">
        <v>42</v>
      </c>
      <c r="X534" s="291"/>
      <c r="Y534" s="323"/>
      <c r="Z534" s="323"/>
      <c r="AA534" s="293"/>
    </row>
    <row r="535" spans="1:108" s="203" customFormat="1" x14ac:dyDescent="0.2">
      <c r="A535" s="39">
        <v>10</v>
      </c>
      <c r="B535" s="291"/>
      <c r="C535" s="323"/>
      <c r="D535" s="323"/>
      <c r="E535" s="293"/>
      <c r="G535" s="39">
        <v>21</v>
      </c>
      <c r="H535" s="291"/>
      <c r="I535" s="294"/>
      <c r="J535" s="294"/>
      <c r="K535" s="294"/>
      <c r="L535" s="291"/>
      <c r="M535" s="323"/>
      <c r="N535" s="323"/>
      <c r="O535" s="293"/>
      <c r="Q535" s="39">
        <v>32</v>
      </c>
      <c r="R535" s="291"/>
      <c r="S535" s="323"/>
      <c r="T535" s="323"/>
      <c r="U535" s="293"/>
      <c r="W535" s="39">
        <v>43</v>
      </c>
      <c r="X535" s="291"/>
      <c r="Y535" s="323"/>
      <c r="Z535" s="323"/>
      <c r="AA535" s="293"/>
    </row>
    <row r="536" spans="1:108" s="203" customFormat="1" ht="13.5" thickBot="1" x14ac:dyDescent="0.25">
      <c r="A536" s="39">
        <v>11</v>
      </c>
      <c r="B536" s="291"/>
      <c r="C536" s="323"/>
      <c r="D536" s="323"/>
      <c r="E536" s="293"/>
      <c r="G536" s="39">
        <v>22</v>
      </c>
      <c r="H536" s="291"/>
      <c r="I536" s="294"/>
      <c r="J536" s="294"/>
      <c r="K536" s="294"/>
      <c r="L536" s="291"/>
      <c r="M536" s="323"/>
      <c r="N536" s="323"/>
      <c r="O536" s="293"/>
      <c r="Q536" s="39">
        <v>33</v>
      </c>
      <c r="R536" s="291"/>
      <c r="S536" s="323"/>
      <c r="T536" s="323"/>
      <c r="U536" s="293"/>
      <c r="W536" s="319"/>
      <c r="X536" s="320" t="s">
        <v>5</v>
      </c>
      <c r="Y536" s="321"/>
      <c r="Z536" s="321"/>
      <c r="AA536" s="322">
        <f>SUM(E526:E536)+SUM(O526:O536)+SUM(AA526:AA535)+SUM(U526:U536)</f>
        <v>0</v>
      </c>
    </row>
    <row r="537" spans="1:108" s="203" customFormat="1" x14ac:dyDescent="0.2">
      <c r="B537" s="208"/>
      <c r="D537" s="209"/>
      <c r="E537" s="204"/>
      <c r="H537" s="208"/>
      <c r="L537" s="208"/>
      <c r="N537" s="209"/>
      <c r="O537" s="204"/>
      <c r="R537" s="208"/>
      <c r="T537" s="209"/>
      <c r="U537" s="204"/>
      <c r="X537" s="208"/>
      <c r="AA537" s="204"/>
    </row>
    <row r="538" spans="1:108" s="203" customFormat="1" x14ac:dyDescent="0.2">
      <c r="B538" s="208"/>
      <c r="D538" s="209"/>
      <c r="E538" s="204"/>
      <c r="H538" s="208"/>
      <c r="L538" s="208"/>
      <c r="N538" s="209"/>
      <c r="O538" s="204"/>
      <c r="R538" s="208"/>
      <c r="T538" s="209"/>
      <c r="U538" s="204"/>
      <c r="X538" s="208"/>
      <c r="AA538" s="204"/>
    </row>
    <row r="539" spans="1:108" s="203" customFormat="1" x14ac:dyDescent="0.2">
      <c r="B539" s="208"/>
      <c r="D539" s="209"/>
      <c r="E539" s="204"/>
      <c r="H539" s="208"/>
      <c r="L539" s="208"/>
      <c r="N539" s="209"/>
      <c r="O539" s="204"/>
      <c r="R539" s="208"/>
      <c r="T539" s="209"/>
      <c r="U539" s="204"/>
      <c r="X539" s="208"/>
      <c r="AA539" s="204"/>
    </row>
    <row r="540" spans="1:108" s="203" customFormat="1" x14ac:dyDescent="0.2">
      <c r="B540" s="208"/>
      <c r="D540" s="209"/>
      <c r="E540" s="204"/>
      <c r="H540" s="208"/>
      <c r="L540" s="208"/>
      <c r="N540" s="209"/>
      <c r="O540" s="204"/>
      <c r="R540" s="208"/>
      <c r="T540" s="209"/>
      <c r="U540" s="204"/>
      <c r="X540" s="208"/>
      <c r="AA540" s="204"/>
    </row>
    <row r="541" spans="1:108" s="203" customFormat="1" x14ac:dyDescent="0.2">
      <c r="B541" s="208"/>
      <c r="D541" s="209"/>
      <c r="E541" s="204"/>
      <c r="H541" s="208"/>
      <c r="L541" s="208"/>
      <c r="N541" s="209"/>
      <c r="O541" s="204"/>
      <c r="R541" s="208"/>
      <c r="T541" s="209"/>
      <c r="U541" s="204"/>
      <c r="X541" s="208"/>
      <c r="AA541" s="204"/>
    </row>
    <row r="542" spans="1:108" s="203" customFormat="1" x14ac:dyDescent="0.2">
      <c r="B542" s="208"/>
      <c r="D542" s="209"/>
      <c r="E542" s="204"/>
      <c r="H542" s="208"/>
      <c r="L542" s="208"/>
      <c r="N542" s="209"/>
      <c r="O542" s="204"/>
      <c r="R542" s="208"/>
      <c r="T542" s="209"/>
      <c r="U542" s="204"/>
      <c r="X542" s="208"/>
      <c r="AA542" s="204"/>
    </row>
    <row r="543" spans="1:108" s="203" customFormat="1" ht="13.5" thickBot="1" x14ac:dyDescent="0.25">
      <c r="B543" s="208"/>
      <c r="D543" s="209"/>
      <c r="E543" s="204"/>
      <c r="H543" s="208"/>
      <c r="L543" s="208"/>
      <c r="N543" s="209"/>
      <c r="O543" s="204"/>
      <c r="R543" s="208"/>
      <c r="T543" s="209"/>
      <c r="U543" s="204"/>
      <c r="X543" s="208"/>
      <c r="AA543" s="204"/>
    </row>
    <row r="544" spans="1:108" ht="12.75" customHeight="1" x14ac:dyDescent="0.2">
      <c r="A544" s="33">
        <v>25</v>
      </c>
      <c r="B544" s="34"/>
      <c r="C544" s="471" t="s">
        <v>181</v>
      </c>
      <c r="D544" s="458" t="s">
        <v>93</v>
      </c>
      <c r="E544" s="460" t="s">
        <v>21</v>
      </c>
      <c r="F544" s="203"/>
      <c r="G544" s="33"/>
      <c r="H544" s="34"/>
      <c r="I544" s="34"/>
      <c r="J544" s="34"/>
      <c r="K544" s="34"/>
      <c r="L544" s="34"/>
      <c r="M544" s="471" t="s">
        <v>181</v>
      </c>
      <c r="N544" s="458" t="s">
        <v>93</v>
      </c>
      <c r="O544" s="460" t="s">
        <v>21</v>
      </c>
      <c r="Q544" s="33">
        <v>25</v>
      </c>
      <c r="R544" s="34"/>
      <c r="S544" s="471" t="s">
        <v>181</v>
      </c>
      <c r="T544" s="458" t="s">
        <v>93</v>
      </c>
      <c r="U544" s="460" t="s">
        <v>21</v>
      </c>
      <c r="W544" s="33"/>
      <c r="X544" s="34"/>
      <c r="Y544" s="471" t="s">
        <v>181</v>
      </c>
      <c r="Z544" s="471" t="s">
        <v>93</v>
      </c>
      <c r="AA544" s="460" t="s">
        <v>21</v>
      </c>
      <c r="AB544" s="203"/>
      <c r="AC544" s="203"/>
      <c r="AD544" s="203"/>
      <c r="AE544" s="203"/>
      <c r="AF544" s="203"/>
      <c r="AG544" s="203"/>
      <c r="AH544" s="203"/>
      <c r="AI544" s="203"/>
      <c r="AJ544" s="203"/>
      <c r="AK544" s="203"/>
      <c r="AL544" s="203"/>
      <c r="AM544" s="203"/>
      <c r="AN544" s="203"/>
      <c r="AO544" s="203"/>
      <c r="AP544" s="203"/>
      <c r="AQ544" s="203"/>
      <c r="AR544" s="203"/>
      <c r="AS544" s="203"/>
      <c r="AT544" s="203"/>
      <c r="AU544" s="203"/>
      <c r="AV544" s="203"/>
      <c r="AW544" s="203"/>
      <c r="AX544" s="203"/>
      <c r="AY544" s="203"/>
      <c r="AZ544" s="203"/>
      <c r="BA544" s="203"/>
      <c r="BB544" s="203"/>
      <c r="BC544" s="203"/>
      <c r="BD544" s="203"/>
      <c r="BE544" s="203"/>
      <c r="BF544" s="203"/>
      <c r="BG544" s="203"/>
      <c r="BH544" s="203"/>
      <c r="BI544" s="203"/>
      <c r="BJ544" s="203"/>
      <c r="BK544" s="203"/>
      <c r="BL544" s="203"/>
      <c r="BM544" s="203"/>
      <c r="BN544" s="203"/>
      <c r="BO544" s="203"/>
      <c r="BP544" s="203"/>
      <c r="BQ544" s="203"/>
      <c r="BR544" s="203"/>
      <c r="BS544" s="203"/>
      <c r="BT544" s="203"/>
      <c r="BU544" s="203"/>
      <c r="BV544" s="203"/>
      <c r="BW544" s="203"/>
      <c r="BX544" s="203"/>
      <c r="BY544" s="203"/>
      <c r="BZ544" s="203"/>
      <c r="CA544" s="203"/>
      <c r="CB544" s="203"/>
      <c r="CC544" s="203"/>
      <c r="CD544" s="203"/>
      <c r="CE544" s="203"/>
      <c r="CF544" s="203"/>
      <c r="CG544" s="203"/>
      <c r="CH544" s="203"/>
      <c r="CI544" s="203"/>
      <c r="CJ544" s="203"/>
      <c r="CK544" s="203"/>
      <c r="CL544" s="203"/>
      <c r="CM544" s="203"/>
      <c r="CN544" s="203"/>
      <c r="CO544" s="203"/>
      <c r="CP544" s="203"/>
      <c r="CQ544" s="203"/>
      <c r="CR544" s="203"/>
      <c r="CS544" s="203"/>
      <c r="CT544" s="203"/>
      <c r="CU544" s="203"/>
      <c r="CV544" s="203"/>
      <c r="CW544" s="203"/>
      <c r="CX544" s="203"/>
      <c r="CY544" s="203"/>
      <c r="CZ544" s="203"/>
      <c r="DA544" s="203"/>
      <c r="DB544" s="203"/>
      <c r="DC544" s="203"/>
      <c r="DD544" s="203"/>
    </row>
    <row r="545" spans="1:108" ht="38.25" x14ac:dyDescent="0.2">
      <c r="A545" s="35" t="s">
        <v>9</v>
      </c>
      <c r="B545" s="64" t="str">
        <f>+" אסמכתא " &amp; B27 &amp;"         חזרה לטבלה "</f>
        <v xml:space="preserve"> אסמכתא          חזרה לטבלה </v>
      </c>
      <c r="C545" s="472"/>
      <c r="D545" s="459"/>
      <c r="E545" s="478"/>
      <c r="F545" s="203"/>
      <c r="G545" s="35" t="s">
        <v>27</v>
      </c>
      <c r="H545" s="64" t="str">
        <f>+" אסמכתא " &amp; B27 &amp;"         חזרה לטבלה "</f>
        <v xml:space="preserve"> אסמכתא          חזרה לטבלה </v>
      </c>
      <c r="I545" s="36"/>
      <c r="J545" s="36"/>
      <c r="K545" s="36"/>
      <c r="L545" s="64" t="str">
        <f>+" אסמכתא " &amp; B27 &amp;"         חזרה לטבלה "</f>
        <v xml:space="preserve"> אסמכתא          חזרה לטבלה </v>
      </c>
      <c r="M545" s="472"/>
      <c r="N545" s="459"/>
      <c r="O545" s="478"/>
      <c r="Q545" s="35" t="s">
        <v>9</v>
      </c>
      <c r="R545" s="64" t="str">
        <f>+" אסמכתא " &amp; B27 &amp;"         חזרה לטבלה "</f>
        <v xml:space="preserve"> אסמכתא          חזרה לטבלה </v>
      </c>
      <c r="S545" s="472"/>
      <c r="T545" s="459"/>
      <c r="U545" s="478"/>
      <c r="W545" s="35" t="s">
        <v>27</v>
      </c>
      <c r="X545" s="64" t="str">
        <f>+" אסמכתא " &amp; B27 &amp;"         חזרה לטבלה "</f>
        <v xml:space="preserve"> אסמכתא          חזרה לטבלה </v>
      </c>
      <c r="Y545" s="472"/>
      <c r="Z545" s="472"/>
      <c r="AA545" s="478"/>
      <c r="AB545" s="203"/>
      <c r="AC545" s="203"/>
      <c r="AD545" s="203"/>
      <c r="AE545" s="203"/>
      <c r="AF545" s="203"/>
      <c r="AG545" s="203"/>
      <c r="AH545" s="203"/>
      <c r="AI545" s="203"/>
      <c r="AJ545" s="203"/>
      <c r="AK545" s="203"/>
      <c r="AL545" s="203"/>
      <c r="AM545" s="203"/>
      <c r="AN545" s="203"/>
      <c r="AO545" s="203"/>
      <c r="AP545" s="203"/>
      <c r="AQ545" s="203"/>
      <c r="AR545" s="203"/>
      <c r="AS545" s="203"/>
      <c r="AT545" s="203"/>
      <c r="AU545" s="203"/>
      <c r="AV545" s="203"/>
      <c r="AW545" s="203"/>
      <c r="AX545" s="203"/>
      <c r="AY545" s="203"/>
      <c r="AZ545" s="203"/>
      <c r="BA545" s="203"/>
      <c r="BB545" s="203"/>
      <c r="BC545" s="203"/>
      <c r="BD545" s="203"/>
      <c r="BE545" s="203"/>
      <c r="BF545" s="203"/>
      <c r="BG545" s="203"/>
      <c r="BH545" s="203"/>
      <c r="BI545" s="203"/>
      <c r="BJ545" s="203"/>
      <c r="BK545" s="203"/>
      <c r="BL545" s="203"/>
      <c r="BM545" s="203"/>
      <c r="BN545" s="203"/>
      <c r="BO545" s="203"/>
      <c r="BP545" s="203"/>
      <c r="BQ545" s="203"/>
      <c r="BR545" s="203"/>
      <c r="BS545" s="203"/>
      <c r="BT545" s="203"/>
      <c r="BU545" s="203"/>
      <c r="BV545" s="203"/>
      <c r="BW545" s="203"/>
      <c r="BX545" s="203"/>
      <c r="BY545" s="203"/>
      <c r="BZ545" s="203"/>
      <c r="CA545" s="203"/>
      <c r="CB545" s="203"/>
      <c r="CC545" s="203"/>
      <c r="CD545" s="203"/>
      <c r="CE545" s="203"/>
      <c r="CF545" s="203"/>
      <c r="CG545" s="203"/>
      <c r="CH545" s="203"/>
      <c r="CI545" s="203"/>
      <c r="CJ545" s="203"/>
      <c r="CK545" s="203"/>
      <c r="CL545" s="203"/>
      <c r="CM545" s="203"/>
      <c r="CN545" s="203"/>
      <c r="CO545" s="203"/>
      <c r="CP545" s="203"/>
      <c r="CQ545" s="203"/>
      <c r="CR545" s="203"/>
      <c r="CS545" s="203"/>
      <c r="CT545" s="203"/>
      <c r="CU545" s="203"/>
      <c r="CV545" s="203"/>
      <c r="CW545" s="203"/>
      <c r="CX545" s="203"/>
      <c r="CY545" s="203"/>
      <c r="CZ545" s="203"/>
      <c r="DA545" s="203"/>
      <c r="DB545" s="203"/>
      <c r="DC545" s="203"/>
      <c r="DD545" s="203"/>
    </row>
    <row r="546" spans="1:108" s="203" customFormat="1" x14ac:dyDescent="0.2">
      <c r="A546" s="39">
        <v>1</v>
      </c>
      <c r="B546" s="291"/>
      <c r="C546" s="323"/>
      <c r="D546" s="323"/>
      <c r="E546" s="293"/>
      <c r="G546" s="39">
        <v>12</v>
      </c>
      <c r="H546" s="291"/>
      <c r="I546" s="294"/>
      <c r="J546" s="294"/>
      <c r="K546" s="294"/>
      <c r="L546" s="291"/>
      <c r="M546" s="323"/>
      <c r="N546" s="323"/>
      <c r="O546" s="293"/>
      <c r="Q546" s="39">
        <v>23</v>
      </c>
      <c r="R546" s="291"/>
      <c r="S546" s="323"/>
      <c r="T546" s="323"/>
      <c r="U546" s="293"/>
      <c r="W546" s="39">
        <v>34</v>
      </c>
      <c r="X546" s="291"/>
      <c r="Y546" s="323"/>
      <c r="Z546" s="323"/>
      <c r="AA546" s="293"/>
    </row>
    <row r="547" spans="1:108" s="203" customFormat="1" x14ac:dyDescent="0.2">
      <c r="A547" s="39">
        <v>2</v>
      </c>
      <c r="B547" s="291"/>
      <c r="C547" s="323"/>
      <c r="D547" s="323"/>
      <c r="E547" s="293"/>
      <c r="G547" s="39">
        <v>13</v>
      </c>
      <c r="H547" s="291"/>
      <c r="I547" s="294"/>
      <c r="J547" s="294"/>
      <c r="K547" s="294"/>
      <c r="L547" s="291"/>
      <c r="M547" s="323"/>
      <c r="N547" s="323"/>
      <c r="O547" s="293"/>
      <c r="Q547" s="39">
        <v>24</v>
      </c>
      <c r="R547" s="291"/>
      <c r="S547" s="323"/>
      <c r="T547" s="323"/>
      <c r="U547" s="293"/>
      <c r="W547" s="39">
        <v>35</v>
      </c>
      <c r="X547" s="291"/>
      <c r="Y547" s="323"/>
      <c r="Z547" s="323"/>
      <c r="AA547" s="293"/>
    </row>
    <row r="548" spans="1:108" s="203" customFormat="1" x14ac:dyDescent="0.2">
      <c r="A548" s="39">
        <v>3</v>
      </c>
      <c r="B548" s="291"/>
      <c r="C548" s="323"/>
      <c r="D548" s="323"/>
      <c r="E548" s="293"/>
      <c r="G548" s="39">
        <v>14</v>
      </c>
      <c r="H548" s="291"/>
      <c r="I548" s="294"/>
      <c r="J548" s="294"/>
      <c r="K548" s="294"/>
      <c r="L548" s="291"/>
      <c r="M548" s="323"/>
      <c r="N548" s="323"/>
      <c r="O548" s="293"/>
      <c r="Q548" s="39">
        <v>25</v>
      </c>
      <c r="R548" s="291"/>
      <c r="S548" s="323"/>
      <c r="T548" s="323"/>
      <c r="U548" s="293"/>
      <c r="W548" s="39">
        <v>36</v>
      </c>
      <c r="X548" s="291"/>
      <c r="Y548" s="323"/>
      <c r="Z548" s="323"/>
      <c r="AA548" s="293"/>
    </row>
    <row r="549" spans="1:108" s="203" customFormat="1" x14ac:dyDescent="0.2">
      <c r="A549" s="39">
        <v>4</v>
      </c>
      <c r="B549" s="291"/>
      <c r="C549" s="323"/>
      <c r="D549" s="323"/>
      <c r="E549" s="293"/>
      <c r="G549" s="39">
        <v>15</v>
      </c>
      <c r="H549" s="291"/>
      <c r="I549" s="294"/>
      <c r="J549" s="294"/>
      <c r="K549" s="294"/>
      <c r="L549" s="291"/>
      <c r="M549" s="323"/>
      <c r="N549" s="323"/>
      <c r="O549" s="293"/>
      <c r="Q549" s="39">
        <v>26</v>
      </c>
      <c r="R549" s="291"/>
      <c r="S549" s="323"/>
      <c r="T549" s="323"/>
      <c r="U549" s="293"/>
      <c r="W549" s="39">
        <v>37</v>
      </c>
      <c r="X549" s="291"/>
      <c r="Y549" s="323"/>
      <c r="Z549" s="323"/>
      <c r="AA549" s="293"/>
    </row>
    <row r="550" spans="1:108" s="203" customFormat="1" x14ac:dyDescent="0.2">
      <c r="A550" s="39">
        <v>5</v>
      </c>
      <c r="B550" s="291"/>
      <c r="C550" s="323"/>
      <c r="D550" s="323"/>
      <c r="E550" s="293"/>
      <c r="G550" s="39">
        <v>16</v>
      </c>
      <c r="H550" s="291"/>
      <c r="I550" s="294"/>
      <c r="J550" s="294"/>
      <c r="K550" s="294"/>
      <c r="L550" s="291"/>
      <c r="M550" s="323"/>
      <c r="N550" s="323"/>
      <c r="O550" s="293"/>
      <c r="Q550" s="39">
        <v>27</v>
      </c>
      <c r="R550" s="291"/>
      <c r="S550" s="323"/>
      <c r="T550" s="323"/>
      <c r="U550" s="293"/>
      <c r="W550" s="39">
        <v>38</v>
      </c>
      <c r="X550" s="291"/>
      <c r="Y550" s="323"/>
      <c r="Z550" s="323"/>
      <c r="AA550" s="293"/>
    </row>
    <row r="551" spans="1:108" s="203" customFormat="1" x14ac:dyDescent="0.2">
      <c r="A551" s="39">
        <v>6</v>
      </c>
      <c r="B551" s="291"/>
      <c r="C551" s="323"/>
      <c r="D551" s="323"/>
      <c r="E551" s="293"/>
      <c r="G551" s="39">
        <v>17</v>
      </c>
      <c r="H551" s="291"/>
      <c r="I551" s="294"/>
      <c r="J551" s="294"/>
      <c r="K551" s="294"/>
      <c r="L551" s="291"/>
      <c r="M551" s="323"/>
      <c r="N551" s="323"/>
      <c r="O551" s="293"/>
      <c r="Q551" s="39">
        <v>28</v>
      </c>
      <c r="R551" s="291"/>
      <c r="S551" s="323"/>
      <c r="T551" s="323"/>
      <c r="U551" s="293"/>
      <c r="W551" s="39">
        <v>39</v>
      </c>
      <c r="X551" s="291"/>
      <c r="Y551" s="323"/>
      <c r="Z551" s="323"/>
      <c r="AA551" s="293"/>
    </row>
    <row r="552" spans="1:108" s="203" customFormat="1" x14ac:dyDescent="0.2">
      <c r="A552" s="39">
        <v>7</v>
      </c>
      <c r="B552" s="291"/>
      <c r="C552" s="323"/>
      <c r="D552" s="323"/>
      <c r="E552" s="293"/>
      <c r="G552" s="39">
        <v>18</v>
      </c>
      <c r="H552" s="291"/>
      <c r="I552" s="294"/>
      <c r="J552" s="294"/>
      <c r="K552" s="294"/>
      <c r="L552" s="291"/>
      <c r="M552" s="323"/>
      <c r="N552" s="323"/>
      <c r="O552" s="293"/>
      <c r="Q552" s="39">
        <v>29</v>
      </c>
      <c r="R552" s="291"/>
      <c r="S552" s="323"/>
      <c r="T552" s="323"/>
      <c r="U552" s="293"/>
      <c r="W552" s="39">
        <v>40</v>
      </c>
      <c r="X552" s="291"/>
      <c r="Y552" s="323"/>
      <c r="Z552" s="323"/>
      <c r="AA552" s="293"/>
    </row>
    <row r="553" spans="1:108" s="203" customFormat="1" x14ac:dyDescent="0.2">
      <c r="A553" s="39">
        <v>8</v>
      </c>
      <c r="B553" s="291"/>
      <c r="C553" s="323"/>
      <c r="D553" s="323"/>
      <c r="E553" s="293"/>
      <c r="G553" s="39">
        <v>19</v>
      </c>
      <c r="H553" s="291"/>
      <c r="I553" s="294"/>
      <c r="J553" s="294"/>
      <c r="K553" s="294"/>
      <c r="L553" s="291"/>
      <c r="M553" s="323"/>
      <c r="N553" s="323"/>
      <c r="O553" s="293"/>
      <c r="Q553" s="39">
        <v>30</v>
      </c>
      <c r="R553" s="291"/>
      <c r="S553" s="323"/>
      <c r="T553" s="323"/>
      <c r="U553" s="293"/>
      <c r="W553" s="39">
        <v>41</v>
      </c>
      <c r="X553" s="291"/>
      <c r="Y553" s="323"/>
      <c r="Z553" s="323"/>
      <c r="AA553" s="293"/>
    </row>
    <row r="554" spans="1:108" s="203" customFormat="1" x14ac:dyDescent="0.2">
      <c r="A554" s="39">
        <v>9</v>
      </c>
      <c r="B554" s="291"/>
      <c r="C554" s="323"/>
      <c r="D554" s="323"/>
      <c r="E554" s="293"/>
      <c r="G554" s="39">
        <v>20</v>
      </c>
      <c r="H554" s="291"/>
      <c r="I554" s="294"/>
      <c r="J554" s="294"/>
      <c r="K554" s="294"/>
      <c r="L554" s="291"/>
      <c r="M554" s="323"/>
      <c r="N554" s="323"/>
      <c r="O554" s="293"/>
      <c r="Q554" s="39">
        <v>31</v>
      </c>
      <c r="R554" s="291"/>
      <c r="S554" s="323"/>
      <c r="T554" s="323"/>
      <c r="U554" s="293"/>
      <c r="W554" s="39">
        <v>42</v>
      </c>
      <c r="X554" s="291"/>
      <c r="Y554" s="323"/>
      <c r="Z554" s="323"/>
      <c r="AA554" s="293"/>
    </row>
    <row r="555" spans="1:108" s="203" customFormat="1" x14ac:dyDescent="0.2">
      <c r="A555" s="39">
        <v>10</v>
      </c>
      <c r="B555" s="291"/>
      <c r="C555" s="323"/>
      <c r="D555" s="323"/>
      <c r="E555" s="293"/>
      <c r="G555" s="39">
        <v>21</v>
      </c>
      <c r="H555" s="291"/>
      <c r="I555" s="294"/>
      <c r="J555" s="294"/>
      <c r="K555" s="294"/>
      <c r="L555" s="291"/>
      <c r="M555" s="323"/>
      <c r="N555" s="323"/>
      <c r="O555" s="293"/>
      <c r="Q555" s="39">
        <v>32</v>
      </c>
      <c r="R555" s="291"/>
      <c r="S555" s="323"/>
      <c r="T555" s="323"/>
      <c r="U555" s="293"/>
      <c r="W555" s="39">
        <v>43</v>
      </c>
      <c r="X555" s="291"/>
      <c r="Y555" s="323"/>
      <c r="Z555" s="323"/>
      <c r="AA555" s="293"/>
    </row>
    <row r="556" spans="1:108" s="203" customFormat="1" ht="13.5" thickBot="1" x14ac:dyDescent="0.25">
      <c r="A556" s="39">
        <v>11</v>
      </c>
      <c r="B556" s="291"/>
      <c r="C556" s="323"/>
      <c r="D556" s="323"/>
      <c r="E556" s="293"/>
      <c r="G556" s="39">
        <v>22</v>
      </c>
      <c r="H556" s="291"/>
      <c r="I556" s="294"/>
      <c r="J556" s="294"/>
      <c r="K556" s="294"/>
      <c r="L556" s="291"/>
      <c r="M556" s="323"/>
      <c r="N556" s="323"/>
      <c r="O556" s="293"/>
      <c r="Q556" s="39">
        <v>33</v>
      </c>
      <c r="R556" s="291"/>
      <c r="S556" s="323"/>
      <c r="T556" s="323"/>
      <c r="U556" s="293"/>
      <c r="W556" s="319"/>
      <c r="X556" s="320" t="s">
        <v>5</v>
      </c>
      <c r="Y556" s="321"/>
      <c r="Z556" s="321"/>
      <c r="AA556" s="322">
        <f>SUM(E546:E556)+SUM(O546:O556)+SUM(AA546:AA555)+SUM(U546:U556)</f>
        <v>0</v>
      </c>
    </row>
    <row r="557" spans="1:108" s="203" customFormat="1" x14ac:dyDescent="0.2">
      <c r="B557" s="208"/>
      <c r="D557" s="209"/>
      <c r="E557" s="204"/>
      <c r="H557" s="208"/>
      <c r="L557" s="208"/>
      <c r="N557" s="209"/>
      <c r="O557" s="204"/>
      <c r="R557" s="208"/>
      <c r="T557" s="209"/>
      <c r="U557" s="204"/>
      <c r="X557" s="208"/>
      <c r="AA557" s="204"/>
    </row>
    <row r="558" spans="1:108" s="203" customFormat="1" x14ac:dyDescent="0.2">
      <c r="B558" s="208"/>
      <c r="D558" s="209"/>
      <c r="E558" s="204"/>
      <c r="H558" s="208"/>
      <c r="L558" s="208"/>
      <c r="N558" s="209"/>
      <c r="O558" s="204"/>
      <c r="R558" s="208"/>
      <c r="T558" s="209"/>
      <c r="U558" s="204"/>
      <c r="X558" s="208"/>
      <c r="AA558" s="204"/>
    </row>
    <row r="559" spans="1:108" s="203" customFormat="1" x14ac:dyDescent="0.2">
      <c r="B559" s="208"/>
      <c r="D559" s="209"/>
      <c r="E559" s="204"/>
      <c r="H559" s="208"/>
      <c r="L559" s="208"/>
      <c r="N559" s="209"/>
      <c r="O559" s="204"/>
      <c r="R559" s="208"/>
      <c r="T559" s="209"/>
      <c r="U559" s="204"/>
      <c r="X559" s="208"/>
      <c r="AA559" s="204"/>
    </row>
    <row r="560" spans="1:108" s="203" customFormat="1" x14ac:dyDescent="0.2">
      <c r="B560" s="208"/>
      <c r="D560" s="209"/>
      <c r="E560" s="204"/>
      <c r="H560" s="208"/>
      <c r="L560" s="208"/>
      <c r="N560" s="209"/>
      <c r="O560" s="204"/>
      <c r="R560" s="208"/>
      <c r="T560" s="209"/>
      <c r="U560" s="204"/>
      <c r="X560" s="208"/>
      <c r="AA560" s="204"/>
    </row>
    <row r="561" spans="1:108" s="203" customFormat="1" x14ac:dyDescent="0.2">
      <c r="B561" s="208"/>
      <c r="D561" s="209"/>
      <c r="E561" s="204"/>
      <c r="H561" s="208"/>
      <c r="L561" s="208"/>
      <c r="N561" s="209"/>
      <c r="O561" s="204"/>
      <c r="R561" s="208"/>
      <c r="T561" s="209"/>
      <c r="U561" s="204"/>
      <c r="X561" s="208"/>
      <c r="AA561" s="204"/>
    </row>
    <row r="562" spans="1:108" s="203" customFormat="1" x14ac:dyDescent="0.2">
      <c r="B562" s="208"/>
      <c r="D562" s="209"/>
      <c r="E562" s="204"/>
      <c r="H562" s="208"/>
      <c r="L562" s="208"/>
      <c r="N562" s="209"/>
      <c r="O562" s="204"/>
      <c r="R562" s="208"/>
      <c r="T562" s="209"/>
      <c r="U562" s="204"/>
      <c r="X562" s="208"/>
      <c r="AA562" s="204"/>
    </row>
    <row r="563" spans="1:108" s="203" customFormat="1" ht="13.5" thickBot="1" x14ac:dyDescent="0.25">
      <c r="B563" s="208"/>
      <c r="D563" s="209"/>
      <c r="E563" s="204"/>
      <c r="H563" s="208"/>
      <c r="L563" s="208"/>
      <c r="N563" s="209"/>
      <c r="O563" s="204"/>
      <c r="R563" s="208"/>
      <c r="T563" s="209"/>
      <c r="U563" s="204"/>
      <c r="X563" s="208"/>
      <c r="AA563" s="204"/>
    </row>
    <row r="564" spans="1:108" ht="12.75" customHeight="1" x14ac:dyDescent="0.2">
      <c r="A564" s="33">
        <v>26</v>
      </c>
      <c r="B564" s="34"/>
      <c r="C564" s="471" t="s">
        <v>181</v>
      </c>
      <c r="D564" s="458" t="s">
        <v>93</v>
      </c>
      <c r="E564" s="460" t="s">
        <v>21</v>
      </c>
      <c r="F564" s="203"/>
      <c r="G564" s="33"/>
      <c r="H564" s="34"/>
      <c r="I564" s="34"/>
      <c r="J564" s="34"/>
      <c r="K564" s="34"/>
      <c r="L564" s="34"/>
      <c r="M564" s="471" t="s">
        <v>181</v>
      </c>
      <c r="N564" s="458" t="s">
        <v>93</v>
      </c>
      <c r="O564" s="460" t="s">
        <v>21</v>
      </c>
      <c r="Q564" s="33">
        <v>26</v>
      </c>
      <c r="R564" s="34"/>
      <c r="S564" s="471" t="s">
        <v>181</v>
      </c>
      <c r="T564" s="458" t="s">
        <v>93</v>
      </c>
      <c r="U564" s="460" t="s">
        <v>21</v>
      </c>
      <c r="W564" s="33"/>
      <c r="X564" s="34"/>
      <c r="Y564" s="471" t="s">
        <v>181</v>
      </c>
      <c r="Z564" s="471" t="s">
        <v>93</v>
      </c>
      <c r="AA564" s="460" t="s">
        <v>21</v>
      </c>
      <c r="AB564" s="203"/>
      <c r="AC564" s="203"/>
      <c r="AD564" s="203"/>
      <c r="AE564" s="203"/>
      <c r="AF564" s="203"/>
      <c r="AG564" s="203"/>
      <c r="AH564" s="203"/>
      <c r="AI564" s="203"/>
      <c r="AJ564" s="203"/>
      <c r="AK564" s="203"/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203"/>
      <c r="AW564" s="203"/>
      <c r="AX564" s="203"/>
      <c r="AY564" s="203"/>
      <c r="AZ564" s="203"/>
      <c r="BA564" s="203"/>
      <c r="BB564" s="203"/>
      <c r="BC564" s="203"/>
      <c r="BD564" s="203"/>
      <c r="BE564" s="203"/>
      <c r="BF564" s="203"/>
      <c r="BG564" s="203"/>
      <c r="BH564" s="203"/>
      <c r="BI564" s="203"/>
      <c r="BJ564" s="203"/>
      <c r="BK564" s="203"/>
      <c r="BL564" s="203"/>
      <c r="BM564" s="203"/>
      <c r="BN564" s="203"/>
      <c r="BO564" s="203"/>
      <c r="BP564" s="203"/>
      <c r="BQ564" s="203"/>
      <c r="BR564" s="203"/>
      <c r="BS564" s="203"/>
      <c r="BT564" s="203"/>
      <c r="BU564" s="203"/>
      <c r="BV564" s="203"/>
      <c r="BW564" s="203"/>
      <c r="BX564" s="203"/>
      <c r="BY564" s="203"/>
      <c r="BZ564" s="203"/>
      <c r="CA564" s="203"/>
      <c r="CB564" s="203"/>
      <c r="CC564" s="203"/>
      <c r="CD564" s="203"/>
      <c r="CE564" s="203"/>
      <c r="CF564" s="203"/>
      <c r="CG564" s="203"/>
      <c r="CH564" s="203"/>
      <c r="CI564" s="203"/>
      <c r="CJ564" s="203"/>
      <c r="CK564" s="203"/>
      <c r="CL564" s="203"/>
      <c r="CM564" s="203"/>
      <c r="CN564" s="203"/>
      <c r="CO564" s="203"/>
      <c r="CP564" s="203"/>
      <c r="CQ564" s="203"/>
      <c r="CR564" s="203"/>
      <c r="CS564" s="203"/>
      <c r="CT564" s="203"/>
      <c r="CU564" s="203"/>
      <c r="CV564" s="203"/>
      <c r="CW564" s="203"/>
      <c r="CX564" s="203"/>
      <c r="CY564" s="203"/>
      <c r="CZ564" s="203"/>
      <c r="DA564" s="203"/>
      <c r="DB564" s="203"/>
      <c r="DC564" s="203"/>
      <c r="DD564" s="203"/>
    </row>
    <row r="565" spans="1:108" ht="38.25" x14ac:dyDescent="0.2">
      <c r="A565" s="35" t="s">
        <v>9</v>
      </c>
      <c r="B565" s="64" t="str">
        <f>+" אסמכתא " &amp; B28 &amp;"         חזרה לטבלה "</f>
        <v xml:space="preserve"> אסמכתא          חזרה לטבלה </v>
      </c>
      <c r="C565" s="472"/>
      <c r="D565" s="459"/>
      <c r="E565" s="478"/>
      <c r="F565" s="203"/>
      <c r="G565" s="35" t="s">
        <v>27</v>
      </c>
      <c r="H565" s="64" t="str">
        <f>+" אסמכתא " &amp; B28 &amp;"         חזרה לטבלה "</f>
        <v xml:space="preserve"> אסמכתא          חזרה לטבלה </v>
      </c>
      <c r="I565" s="36"/>
      <c r="J565" s="36"/>
      <c r="K565" s="36"/>
      <c r="L565" s="64" t="str">
        <f>+" אסמכתא " &amp; B28 &amp;"         חזרה לטבלה "</f>
        <v xml:space="preserve"> אסמכתא          חזרה לטבלה </v>
      </c>
      <c r="M565" s="472"/>
      <c r="N565" s="459"/>
      <c r="O565" s="478"/>
      <c r="Q565" s="35" t="s">
        <v>9</v>
      </c>
      <c r="R565" s="64" t="str">
        <f>+" אסמכתא " &amp; B28 &amp;"         חזרה לטבלה "</f>
        <v xml:space="preserve"> אסמכתא          חזרה לטבלה </v>
      </c>
      <c r="S565" s="472"/>
      <c r="T565" s="459"/>
      <c r="U565" s="478"/>
      <c r="W565" s="35" t="s">
        <v>27</v>
      </c>
      <c r="X565" s="64" t="str">
        <f>+" אסמכתא " &amp; B28 &amp;"         חזרה לטבלה "</f>
        <v xml:space="preserve"> אסמכתא          חזרה לטבלה </v>
      </c>
      <c r="Y565" s="472"/>
      <c r="Z565" s="472"/>
      <c r="AA565" s="478"/>
      <c r="AB565" s="203"/>
      <c r="AC565" s="203"/>
      <c r="AD565" s="203"/>
      <c r="AE565" s="203"/>
      <c r="AF565" s="203"/>
      <c r="AG565" s="203"/>
      <c r="AH565" s="203"/>
      <c r="AI565" s="203"/>
      <c r="AJ565" s="203"/>
      <c r="AK565" s="203"/>
      <c r="AL565" s="203"/>
      <c r="AM565" s="203"/>
      <c r="AN565" s="203"/>
      <c r="AO565" s="203"/>
      <c r="AP565" s="203"/>
      <c r="AQ565" s="203"/>
      <c r="AR565" s="203"/>
      <c r="AS565" s="203"/>
      <c r="AT565" s="203"/>
      <c r="AU565" s="203"/>
      <c r="AV565" s="203"/>
      <c r="AW565" s="203"/>
      <c r="AX565" s="203"/>
      <c r="AY565" s="203"/>
      <c r="AZ565" s="203"/>
      <c r="BA565" s="203"/>
      <c r="BB565" s="203"/>
      <c r="BC565" s="203"/>
      <c r="BD565" s="203"/>
      <c r="BE565" s="203"/>
      <c r="BF565" s="203"/>
      <c r="BG565" s="203"/>
      <c r="BH565" s="203"/>
      <c r="BI565" s="203"/>
      <c r="BJ565" s="203"/>
      <c r="BK565" s="203"/>
      <c r="BL565" s="203"/>
      <c r="BM565" s="203"/>
      <c r="BN565" s="203"/>
      <c r="BO565" s="203"/>
      <c r="BP565" s="203"/>
      <c r="BQ565" s="203"/>
      <c r="BR565" s="203"/>
      <c r="BS565" s="203"/>
      <c r="BT565" s="203"/>
      <c r="BU565" s="203"/>
      <c r="BV565" s="203"/>
      <c r="BW565" s="203"/>
      <c r="BX565" s="203"/>
      <c r="BY565" s="203"/>
      <c r="BZ565" s="203"/>
      <c r="CA565" s="203"/>
      <c r="CB565" s="203"/>
      <c r="CC565" s="203"/>
      <c r="CD565" s="203"/>
      <c r="CE565" s="203"/>
      <c r="CF565" s="203"/>
      <c r="CG565" s="203"/>
      <c r="CH565" s="203"/>
      <c r="CI565" s="203"/>
      <c r="CJ565" s="203"/>
      <c r="CK565" s="203"/>
      <c r="CL565" s="203"/>
      <c r="CM565" s="203"/>
      <c r="CN565" s="203"/>
      <c r="CO565" s="203"/>
      <c r="CP565" s="203"/>
      <c r="CQ565" s="203"/>
      <c r="CR565" s="203"/>
      <c r="CS565" s="203"/>
      <c r="CT565" s="203"/>
      <c r="CU565" s="203"/>
      <c r="CV565" s="203"/>
      <c r="CW565" s="203"/>
      <c r="CX565" s="203"/>
      <c r="CY565" s="203"/>
      <c r="CZ565" s="203"/>
      <c r="DA565" s="203"/>
      <c r="DB565" s="203"/>
      <c r="DC565" s="203"/>
      <c r="DD565" s="203"/>
    </row>
    <row r="566" spans="1:108" s="203" customFormat="1" x14ac:dyDescent="0.2">
      <c r="A566" s="39">
        <v>1</v>
      </c>
      <c r="B566" s="291"/>
      <c r="C566" s="323"/>
      <c r="D566" s="323"/>
      <c r="E566" s="293"/>
      <c r="G566" s="39">
        <v>12</v>
      </c>
      <c r="H566" s="291"/>
      <c r="I566" s="294"/>
      <c r="J566" s="294"/>
      <c r="K566" s="294"/>
      <c r="L566" s="291"/>
      <c r="M566" s="323"/>
      <c r="N566" s="323"/>
      <c r="O566" s="293"/>
      <c r="Q566" s="39">
        <v>23</v>
      </c>
      <c r="R566" s="291"/>
      <c r="S566" s="323"/>
      <c r="T566" s="323"/>
      <c r="U566" s="293"/>
      <c r="W566" s="39">
        <v>34</v>
      </c>
      <c r="X566" s="291"/>
      <c r="Y566" s="323"/>
      <c r="Z566" s="323"/>
      <c r="AA566" s="293"/>
    </row>
    <row r="567" spans="1:108" s="203" customFormat="1" x14ac:dyDescent="0.2">
      <c r="A567" s="39">
        <v>2</v>
      </c>
      <c r="B567" s="291"/>
      <c r="C567" s="323"/>
      <c r="D567" s="323"/>
      <c r="E567" s="293"/>
      <c r="G567" s="39">
        <v>13</v>
      </c>
      <c r="H567" s="291"/>
      <c r="I567" s="294"/>
      <c r="J567" s="294"/>
      <c r="K567" s="294"/>
      <c r="L567" s="291"/>
      <c r="M567" s="323"/>
      <c r="N567" s="323"/>
      <c r="O567" s="293"/>
      <c r="Q567" s="39">
        <v>24</v>
      </c>
      <c r="R567" s="291"/>
      <c r="S567" s="323"/>
      <c r="T567" s="323"/>
      <c r="U567" s="293"/>
      <c r="W567" s="39">
        <v>35</v>
      </c>
      <c r="X567" s="291"/>
      <c r="Y567" s="323"/>
      <c r="Z567" s="323"/>
      <c r="AA567" s="293"/>
    </row>
    <row r="568" spans="1:108" s="203" customFormat="1" x14ac:dyDescent="0.2">
      <c r="A568" s="39">
        <v>3</v>
      </c>
      <c r="B568" s="291"/>
      <c r="C568" s="323"/>
      <c r="D568" s="323"/>
      <c r="E568" s="293"/>
      <c r="G568" s="39">
        <v>14</v>
      </c>
      <c r="H568" s="291"/>
      <c r="I568" s="294"/>
      <c r="J568" s="294"/>
      <c r="K568" s="294"/>
      <c r="L568" s="291"/>
      <c r="M568" s="323"/>
      <c r="N568" s="323"/>
      <c r="O568" s="293"/>
      <c r="Q568" s="39">
        <v>25</v>
      </c>
      <c r="R568" s="291"/>
      <c r="S568" s="323"/>
      <c r="T568" s="323"/>
      <c r="U568" s="293"/>
      <c r="W568" s="39">
        <v>36</v>
      </c>
      <c r="X568" s="291"/>
      <c r="Y568" s="323"/>
      <c r="Z568" s="323"/>
      <c r="AA568" s="293"/>
    </row>
    <row r="569" spans="1:108" s="203" customFormat="1" x14ac:dyDescent="0.2">
      <c r="A569" s="39">
        <v>4</v>
      </c>
      <c r="B569" s="291"/>
      <c r="C569" s="323"/>
      <c r="D569" s="323"/>
      <c r="E569" s="293"/>
      <c r="G569" s="39">
        <v>15</v>
      </c>
      <c r="H569" s="291"/>
      <c r="I569" s="294"/>
      <c r="J569" s="294"/>
      <c r="K569" s="294"/>
      <c r="L569" s="291"/>
      <c r="M569" s="323"/>
      <c r="N569" s="323"/>
      <c r="O569" s="293"/>
      <c r="Q569" s="39">
        <v>26</v>
      </c>
      <c r="R569" s="291"/>
      <c r="S569" s="323"/>
      <c r="T569" s="323"/>
      <c r="U569" s="293"/>
      <c r="W569" s="39">
        <v>37</v>
      </c>
      <c r="X569" s="291"/>
      <c r="Y569" s="323"/>
      <c r="Z569" s="323"/>
      <c r="AA569" s="293"/>
    </row>
    <row r="570" spans="1:108" s="203" customFormat="1" x14ac:dyDescent="0.2">
      <c r="A570" s="39">
        <v>5</v>
      </c>
      <c r="B570" s="291"/>
      <c r="C570" s="323"/>
      <c r="D570" s="323"/>
      <c r="E570" s="293"/>
      <c r="G570" s="39">
        <v>16</v>
      </c>
      <c r="H570" s="291"/>
      <c r="I570" s="294"/>
      <c r="J570" s="294"/>
      <c r="K570" s="294"/>
      <c r="L570" s="291"/>
      <c r="M570" s="323"/>
      <c r="N570" s="323"/>
      <c r="O570" s="293"/>
      <c r="Q570" s="39">
        <v>27</v>
      </c>
      <c r="R570" s="291"/>
      <c r="S570" s="323"/>
      <c r="T570" s="323"/>
      <c r="U570" s="293"/>
      <c r="W570" s="39">
        <v>38</v>
      </c>
      <c r="X570" s="291"/>
      <c r="Y570" s="323"/>
      <c r="Z570" s="323"/>
      <c r="AA570" s="293"/>
    </row>
    <row r="571" spans="1:108" s="203" customFormat="1" x14ac:dyDescent="0.2">
      <c r="A571" s="39">
        <v>6</v>
      </c>
      <c r="B571" s="291"/>
      <c r="C571" s="323"/>
      <c r="D571" s="323"/>
      <c r="E571" s="293"/>
      <c r="G571" s="39">
        <v>17</v>
      </c>
      <c r="H571" s="291"/>
      <c r="I571" s="294"/>
      <c r="J571" s="294"/>
      <c r="K571" s="294"/>
      <c r="L571" s="291"/>
      <c r="M571" s="323"/>
      <c r="N571" s="323"/>
      <c r="O571" s="293"/>
      <c r="Q571" s="39">
        <v>28</v>
      </c>
      <c r="R571" s="291"/>
      <c r="S571" s="323"/>
      <c r="T571" s="323"/>
      <c r="U571" s="293"/>
      <c r="W571" s="39">
        <v>39</v>
      </c>
      <c r="X571" s="291"/>
      <c r="Y571" s="323"/>
      <c r="Z571" s="323"/>
      <c r="AA571" s="293"/>
    </row>
    <row r="572" spans="1:108" s="203" customFormat="1" x14ac:dyDescent="0.2">
      <c r="A572" s="39">
        <v>7</v>
      </c>
      <c r="B572" s="291"/>
      <c r="C572" s="323"/>
      <c r="D572" s="323"/>
      <c r="E572" s="293"/>
      <c r="G572" s="39">
        <v>18</v>
      </c>
      <c r="H572" s="291"/>
      <c r="I572" s="294"/>
      <c r="J572" s="294"/>
      <c r="K572" s="294"/>
      <c r="L572" s="291"/>
      <c r="M572" s="323"/>
      <c r="N572" s="323"/>
      <c r="O572" s="293"/>
      <c r="Q572" s="39">
        <v>29</v>
      </c>
      <c r="R572" s="291"/>
      <c r="S572" s="323"/>
      <c r="T572" s="323"/>
      <c r="U572" s="293"/>
      <c r="W572" s="39">
        <v>40</v>
      </c>
      <c r="X572" s="291"/>
      <c r="Y572" s="323"/>
      <c r="Z572" s="323"/>
      <c r="AA572" s="293"/>
    </row>
    <row r="573" spans="1:108" s="203" customFormat="1" x14ac:dyDescent="0.2">
      <c r="A573" s="39">
        <v>8</v>
      </c>
      <c r="B573" s="291"/>
      <c r="C573" s="323"/>
      <c r="D573" s="323"/>
      <c r="E573" s="293"/>
      <c r="G573" s="39">
        <v>19</v>
      </c>
      <c r="H573" s="291"/>
      <c r="I573" s="294"/>
      <c r="J573" s="294"/>
      <c r="K573" s="294"/>
      <c r="L573" s="291"/>
      <c r="M573" s="323"/>
      <c r="N573" s="323"/>
      <c r="O573" s="293"/>
      <c r="Q573" s="39">
        <v>30</v>
      </c>
      <c r="R573" s="291"/>
      <c r="S573" s="323"/>
      <c r="T573" s="323"/>
      <c r="U573" s="293"/>
      <c r="W573" s="39">
        <v>41</v>
      </c>
      <c r="X573" s="291"/>
      <c r="Y573" s="323"/>
      <c r="Z573" s="323"/>
      <c r="AA573" s="293"/>
    </row>
    <row r="574" spans="1:108" s="203" customFormat="1" x14ac:dyDescent="0.2">
      <c r="A574" s="39">
        <v>9</v>
      </c>
      <c r="B574" s="291"/>
      <c r="C574" s="323"/>
      <c r="D574" s="323"/>
      <c r="E574" s="293"/>
      <c r="G574" s="39">
        <v>20</v>
      </c>
      <c r="H574" s="291"/>
      <c r="I574" s="294"/>
      <c r="J574" s="294"/>
      <c r="K574" s="294"/>
      <c r="L574" s="291"/>
      <c r="M574" s="323"/>
      <c r="N574" s="323"/>
      <c r="O574" s="293"/>
      <c r="Q574" s="39">
        <v>31</v>
      </c>
      <c r="R574" s="291"/>
      <c r="S574" s="323"/>
      <c r="T574" s="323"/>
      <c r="U574" s="293"/>
      <c r="W574" s="39">
        <v>42</v>
      </c>
      <c r="X574" s="291"/>
      <c r="Y574" s="323"/>
      <c r="Z574" s="323"/>
      <c r="AA574" s="293"/>
    </row>
    <row r="575" spans="1:108" s="203" customFormat="1" x14ac:dyDescent="0.2">
      <c r="A575" s="39">
        <v>10</v>
      </c>
      <c r="B575" s="291"/>
      <c r="C575" s="323"/>
      <c r="D575" s="323"/>
      <c r="E575" s="293"/>
      <c r="G575" s="39">
        <v>21</v>
      </c>
      <c r="H575" s="291"/>
      <c r="I575" s="294"/>
      <c r="J575" s="294"/>
      <c r="K575" s="294"/>
      <c r="L575" s="291"/>
      <c r="M575" s="323"/>
      <c r="N575" s="323"/>
      <c r="O575" s="293"/>
      <c r="Q575" s="39">
        <v>32</v>
      </c>
      <c r="R575" s="291"/>
      <c r="S575" s="323"/>
      <c r="T575" s="323"/>
      <c r="U575" s="293"/>
      <c r="W575" s="39">
        <v>43</v>
      </c>
      <c r="X575" s="291"/>
      <c r="Y575" s="323"/>
      <c r="Z575" s="323"/>
      <c r="AA575" s="293"/>
    </row>
    <row r="576" spans="1:108" s="203" customFormat="1" ht="13.5" thickBot="1" x14ac:dyDescent="0.25">
      <c r="A576" s="39">
        <v>11</v>
      </c>
      <c r="B576" s="291"/>
      <c r="C576" s="323"/>
      <c r="D576" s="323"/>
      <c r="E576" s="293"/>
      <c r="G576" s="39">
        <v>22</v>
      </c>
      <c r="H576" s="291"/>
      <c r="I576" s="294"/>
      <c r="J576" s="294"/>
      <c r="K576" s="294"/>
      <c r="L576" s="291"/>
      <c r="M576" s="323"/>
      <c r="N576" s="323"/>
      <c r="O576" s="293"/>
      <c r="Q576" s="39">
        <v>33</v>
      </c>
      <c r="R576" s="291"/>
      <c r="S576" s="323"/>
      <c r="T576" s="323"/>
      <c r="U576" s="293"/>
      <c r="W576" s="319"/>
      <c r="X576" s="320" t="s">
        <v>5</v>
      </c>
      <c r="Y576" s="321"/>
      <c r="Z576" s="321"/>
      <c r="AA576" s="322">
        <f>SUM(E566:E576)+SUM(O566:O576)+SUM(AA566:AA575)+SUM(U566:U576)</f>
        <v>0</v>
      </c>
    </row>
    <row r="577" spans="1:108" s="203" customFormat="1" x14ac:dyDescent="0.2">
      <c r="B577" s="208"/>
      <c r="D577" s="209"/>
      <c r="E577" s="204"/>
      <c r="H577" s="208"/>
      <c r="L577" s="208"/>
      <c r="N577" s="209"/>
      <c r="O577" s="204"/>
      <c r="R577" s="208"/>
      <c r="T577" s="209"/>
      <c r="U577" s="204"/>
      <c r="X577" s="208"/>
      <c r="AA577" s="204"/>
    </row>
    <row r="578" spans="1:108" s="203" customFormat="1" x14ac:dyDescent="0.2">
      <c r="B578" s="208"/>
      <c r="D578" s="209"/>
      <c r="E578" s="204"/>
      <c r="H578" s="208"/>
      <c r="L578" s="208"/>
      <c r="N578" s="209"/>
      <c r="O578" s="204"/>
      <c r="R578" s="208"/>
      <c r="T578" s="209"/>
      <c r="U578" s="204"/>
      <c r="X578" s="208"/>
      <c r="AA578" s="204"/>
    </row>
    <row r="579" spans="1:108" s="203" customFormat="1" x14ac:dyDescent="0.2">
      <c r="B579" s="208"/>
      <c r="D579" s="209"/>
      <c r="E579" s="204"/>
      <c r="H579" s="208"/>
      <c r="L579" s="208"/>
      <c r="N579" s="209"/>
      <c r="O579" s="204"/>
      <c r="R579" s="208"/>
      <c r="T579" s="209"/>
      <c r="U579" s="204"/>
      <c r="X579" s="208"/>
      <c r="AA579" s="204"/>
    </row>
    <row r="580" spans="1:108" s="203" customFormat="1" x14ac:dyDescent="0.2">
      <c r="B580" s="208"/>
      <c r="D580" s="209"/>
      <c r="E580" s="204"/>
      <c r="H580" s="208"/>
      <c r="L580" s="208"/>
      <c r="N580" s="209"/>
      <c r="O580" s="204"/>
      <c r="R580" s="208"/>
      <c r="T580" s="209"/>
      <c r="U580" s="204"/>
      <c r="X580" s="208"/>
      <c r="AA580" s="204"/>
    </row>
    <row r="581" spans="1:108" s="203" customFormat="1" x14ac:dyDescent="0.2">
      <c r="B581" s="208"/>
      <c r="D581" s="209"/>
      <c r="E581" s="204"/>
      <c r="H581" s="208"/>
      <c r="L581" s="208"/>
      <c r="N581" s="209"/>
      <c r="O581" s="204"/>
      <c r="R581" s="208"/>
      <c r="T581" s="209"/>
      <c r="U581" s="204"/>
      <c r="X581" s="208"/>
      <c r="AA581" s="204"/>
    </row>
    <row r="582" spans="1:108" s="203" customFormat="1" x14ac:dyDescent="0.2">
      <c r="B582" s="208"/>
      <c r="D582" s="209"/>
      <c r="E582" s="204"/>
      <c r="H582" s="208"/>
      <c r="L582" s="208"/>
      <c r="N582" s="209"/>
      <c r="O582" s="204"/>
      <c r="R582" s="208"/>
      <c r="T582" s="209"/>
      <c r="U582" s="204"/>
      <c r="X582" s="208"/>
      <c r="AA582" s="204"/>
    </row>
    <row r="583" spans="1:108" s="203" customFormat="1" ht="13.5" thickBot="1" x14ac:dyDescent="0.25">
      <c r="B583" s="208"/>
      <c r="D583" s="209"/>
      <c r="E583" s="204"/>
      <c r="H583" s="208"/>
      <c r="L583" s="208"/>
      <c r="N583" s="209"/>
      <c r="O583" s="204"/>
      <c r="R583" s="208"/>
      <c r="T583" s="209"/>
      <c r="U583" s="204"/>
      <c r="X583" s="208"/>
      <c r="AA583" s="204"/>
    </row>
    <row r="584" spans="1:108" ht="12.75" customHeight="1" x14ac:dyDescent="0.2">
      <c r="A584" s="33">
        <v>27</v>
      </c>
      <c r="B584" s="34"/>
      <c r="C584" s="471" t="s">
        <v>181</v>
      </c>
      <c r="D584" s="458" t="s">
        <v>93</v>
      </c>
      <c r="E584" s="460" t="s">
        <v>21</v>
      </c>
      <c r="F584" s="203"/>
      <c r="G584" s="33"/>
      <c r="H584" s="34"/>
      <c r="I584" s="34"/>
      <c r="J584" s="34"/>
      <c r="K584" s="34"/>
      <c r="L584" s="34"/>
      <c r="M584" s="471" t="s">
        <v>181</v>
      </c>
      <c r="N584" s="458" t="s">
        <v>93</v>
      </c>
      <c r="O584" s="460" t="s">
        <v>21</v>
      </c>
      <c r="Q584" s="33">
        <v>27</v>
      </c>
      <c r="R584" s="34"/>
      <c r="S584" s="471" t="s">
        <v>181</v>
      </c>
      <c r="T584" s="458" t="s">
        <v>93</v>
      </c>
      <c r="U584" s="460" t="s">
        <v>21</v>
      </c>
      <c r="W584" s="33"/>
      <c r="X584" s="34"/>
      <c r="Y584" s="471" t="s">
        <v>181</v>
      </c>
      <c r="Z584" s="471" t="s">
        <v>93</v>
      </c>
      <c r="AA584" s="460" t="s">
        <v>21</v>
      </c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3"/>
      <c r="AT584" s="203"/>
      <c r="AU584" s="203"/>
      <c r="AV584" s="203"/>
      <c r="AW584" s="203"/>
      <c r="AX584" s="203"/>
      <c r="AY584" s="203"/>
      <c r="AZ584" s="203"/>
      <c r="BA584" s="203"/>
      <c r="BB584" s="203"/>
      <c r="BC584" s="203"/>
      <c r="BD584" s="203"/>
      <c r="BE584" s="203"/>
      <c r="BF584" s="203"/>
      <c r="BG584" s="203"/>
      <c r="BH584" s="203"/>
      <c r="BI584" s="203"/>
      <c r="BJ584" s="203"/>
      <c r="BK584" s="203"/>
      <c r="BL584" s="203"/>
      <c r="BM584" s="203"/>
      <c r="BN584" s="203"/>
      <c r="BO584" s="203"/>
      <c r="BP584" s="203"/>
      <c r="BQ584" s="203"/>
      <c r="BR584" s="203"/>
      <c r="BS584" s="203"/>
      <c r="BT584" s="203"/>
      <c r="BU584" s="203"/>
      <c r="BV584" s="203"/>
      <c r="BW584" s="203"/>
      <c r="BX584" s="203"/>
      <c r="BY584" s="203"/>
      <c r="BZ584" s="203"/>
      <c r="CA584" s="203"/>
      <c r="CB584" s="203"/>
      <c r="CC584" s="203"/>
      <c r="CD584" s="203"/>
      <c r="CE584" s="203"/>
      <c r="CF584" s="203"/>
      <c r="CG584" s="203"/>
      <c r="CH584" s="203"/>
      <c r="CI584" s="203"/>
      <c r="CJ584" s="203"/>
      <c r="CK584" s="203"/>
      <c r="CL584" s="203"/>
      <c r="CM584" s="203"/>
      <c r="CN584" s="203"/>
      <c r="CO584" s="203"/>
      <c r="CP584" s="203"/>
      <c r="CQ584" s="203"/>
      <c r="CR584" s="203"/>
      <c r="CS584" s="203"/>
      <c r="CT584" s="203"/>
      <c r="CU584" s="203"/>
      <c r="CV584" s="203"/>
      <c r="CW584" s="203"/>
      <c r="CX584" s="203"/>
      <c r="CY584" s="203"/>
      <c r="CZ584" s="203"/>
      <c r="DA584" s="203"/>
      <c r="DB584" s="203"/>
      <c r="DC584" s="203"/>
      <c r="DD584" s="203"/>
    </row>
    <row r="585" spans="1:108" ht="38.25" x14ac:dyDescent="0.2">
      <c r="A585" s="35" t="s">
        <v>9</v>
      </c>
      <c r="B585" s="64" t="str">
        <f>+" אסמכתא " &amp; B29 &amp;"         חזרה לטבלה "</f>
        <v xml:space="preserve"> אסמכתא          חזרה לטבלה </v>
      </c>
      <c r="C585" s="472"/>
      <c r="D585" s="459"/>
      <c r="E585" s="478"/>
      <c r="F585" s="203"/>
      <c r="G585" s="35" t="s">
        <v>27</v>
      </c>
      <c r="H585" s="64" t="str">
        <f>+" אסמכתא " &amp; B29 &amp;"         חזרה לטבלה "</f>
        <v xml:space="preserve"> אסמכתא          חזרה לטבלה </v>
      </c>
      <c r="I585" s="36"/>
      <c r="J585" s="36"/>
      <c r="K585" s="36"/>
      <c r="L585" s="64" t="str">
        <f>+" אסמכתא " &amp; B29 &amp;"         חזרה לטבלה "</f>
        <v xml:space="preserve"> אסמכתא          חזרה לטבלה </v>
      </c>
      <c r="M585" s="472"/>
      <c r="N585" s="459"/>
      <c r="O585" s="478"/>
      <c r="Q585" s="35" t="s">
        <v>9</v>
      </c>
      <c r="R585" s="64" t="str">
        <f>+" אסמכתא " &amp; B29 &amp;"         חזרה לטבלה "</f>
        <v xml:space="preserve"> אסמכתא          חזרה לטבלה </v>
      </c>
      <c r="S585" s="472"/>
      <c r="T585" s="459"/>
      <c r="U585" s="478"/>
      <c r="W585" s="35" t="s">
        <v>27</v>
      </c>
      <c r="X585" s="64" t="str">
        <f>+" אסמכתא " &amp; B29 &amp;"         חזרה לטבלה "</f>
        <v xml:space="preserve"> אסמכתא          חזרה לטבלה </v>
      </c>
      <c r="Y585" s="472"/>
      <c r="Z585" s="472"/>
      <c r="AA585" s="478"/>
      <c r="AB585" s="203"/>
      <c r="AC585" s="203"/>
      <c r="AD585" s="203"/>
      <c r="AE585" s="203"/>
      <c r="AF585" s="203"/>
      <c r="AG585" s="203"/>
      <c r="AH585" s="203"/>
      <c r="AI585" s="203"/>
      <c r="AJ585" s="203"/>
      <c r="AK585" s="203"/>
      <c r="AL585" s="203"/>
      <c r="AM585" s="203"/>
      <c r="AN585" s="203"/>
      <c r="AO585" s="203"/>
      <c r="AP585" s="203"/>
      <c r="AQ585" s="203"/>
      <c r="AR585" s="203"/>
      <c r="AS585" s="203"/>
      <c r="AT585" s="203"/>
      <c r="AU585" s="203"/>
      <c r="AV585" s="203"/>
      <c r="AW585" s="203"/>
      <c r="AX585" s="203"/>
      <c r="AY585" s="203"/>
      <c r="AZ585" s="203"/>
      <c r="BA585" s="203"/>
      <c r="BB585" s="203"/>
      <c r="BC585" s="203"/>
      <c r="BD585" s="203"/>
      <c r="BE585" s="203"/>
      <c r="BF585" s="203"/>
      <c r="BG585" s="203"/>
      <c r="BH585" s="203"/>
      <c r="BI585" s="203"/>
      <c r="BJ585" s="203"/>
      <c r="BK585" s="203"/>
      <c r="BL585" s="203"/>
      <c r="BM585" s="203"/>
      <c r="BN585" s="203"/>
      <c r="BO585" s="203"/>
      <c r="BP585" s="203"/>
      <c r="BQ585" s="203"/>
      <c r="BR585" s="203"/>
      <c r="BS585" s="203"/>
      <c r="BT585" s="203"/>
      <c r="BU585" s="203"/>
      <c r="BV585" s="203"/>
      <c r="BW585" s="203"/>
      <c r="BX585" s="203"/>
      <c r="BY585" s="203"/>
      <c r="BZ585" s="203"/>
      <c r="CA585" s="203"/>
      <c r="CB585" s="203"/>
      <c r="CC585" s="203"/>
      <c r="CD585" s="203"/>
      <c r="CE585" s="203"/>
      <c r="CF585" s="203"/>
      <c r="CG585" s="203"/>
      <c r="CH585" s="203"/>
      <c r="CI585" s="203"/>
      <c r="CJ585" s="203"/>
      <c r="CK585" s="203"/>
      <c r="CL585" s="203"/>
      <c r="CM585" s="203"/>
      <c r="CN585" s="203"/>
      <c r="CO585" s="203"/>
      <c r="CP585" s="203"/>
      <c r="CQ585" s="203"/>
      <c r="CR585" s="203"/>
      <c r="CS585" s="203"/>
      <c r="CT585" s="203"/>
      <c r="CU585" s="203"/>
      <c r="CV585" s="203"/>
      <c r="CW585" s="203"/>
      <c r="CX585" s="203"/>
      <c r="CY585" s="203"/>
      <c r="CZ585" s="203"/>
      <c r="DA585" s="203"/>
      <c r="DB585" s="203"/>
      <c r="DC585" s="203"/>
      <c r="DD585" s="203"/>
    </row>
    <row r="586" spans="1:108" s="203" customFormat="1" x14ac:dyDescent="0.2">
      <c r="A586" s="39">
        <v>1</v>
      </c>
      <c r="B586" s="291"/>
      <c r="C586" s="323"/>
      <c r="D586" s="323"/>
      <c r="E586" s="293"/>
      <c r="G586" s="39">
        <v>12</v>
      </c>
      <c r="H586" s="291"/>
      <c r="I586" s="294"/>
      <c r="J586" s="294"/>
      <c r="K586" s="294"/>
      <c r="L586" s="291"/>
      <c r="M586" s="323"/>
      <c r="N586" s="323"/>
      <c r="O586" s="293"/>
      <c r="Q586" s="39">
        <v>23</v>
      </c>
      <c r="R586" s="291"/>
      <c r="S586" s="323"/>
      <c r="T586" s="323"/>
      <c r="U586" s="293"/>
      <c r="W586" s="39">
        <v>34</v>
      </c>
      <c r="X586" s="291"/>
      <c r="Y586" s="323"/>
      <c r="Z586" s="323"/>
      <c r="AA586" s="293"/>
    </row>
    <row r="587" spans="1:108" s="203" customFormat="1" x14ac:dyDescent="0.2">
      <c r="A587" s="39">
        <v>2</v>
      </c>
      <c r="B587" s="291"/>
      <c r="C587" s="323"/>
      <c r="D587" s="323"/>
      <c r="E587" s="293"/>
      <c r="G587" s="39">
        <v>13</v>
      </c>
      <c r="H587" s="291"/>
      <c r="I587" s="294"/>
      <c r="J587" s="294"/>
      <c r="K587" s="294"/>
      <c r="L587" s="291"/>
      <c r="M587" s="323"/>
      <c r="N587" s="323"/>
      <c r="O587" s="293"/>
      <c r="Q587" s="39">
        <v>24</v>
      </c>
      <c r="R587" s="291"/>
      <c r="S587" s="323"/>
      <c r="T587" s="323"/>
      <c r="U587" s="293"/>
      <c r="W587" s="39">
        <v>35</v>
      </c>
      <c r="X587" s="291"/>
      <c r="Y587" s="323"/>
      <c r="Z587" s="323"/>
      <c r="AA587" s="293"/>
    </row>
    <row r="588" spans="1:108" s="203" customFormat="1" x14ac:dyDescent="0.2">
      <c r="A588" s="39">
        <v>3</v>
      </c>
      <c r="B588" s="291"/>
      <c r="C588" s="323"/>
      <c r="D588" s="323"/>
      <c r="E588" s="293"/>
      <c r="G588" s="39">
        <v>14</v>
      </c>
      <c r="H588" s="291"/>
      <c r="I588" s="294"/>
      <c r="J588" s="294"/>
      <c r="K588" s="294"/>
      <c r="L588" s="291"/>
      <c r="M588" s="323"/>
      <c r="N588" s="323"/>
      <c r="O588" s="293"/>
      <c r="Q588" s="39">
        <v>25</v>
      </c>
      <c r="R588" s="291"/>
      <c r="S588" s="323"/>
      <c r="T588" s="323"/>
      <c r="U588" s="293"/>
      <c r="W588" s="39">
        <v>36</v>
      </c>
      <c r="X588" s="291"/>
      <c r="Y588" s="323"/>
      <c r="Z588" s="323"/>
      <c r="AA588" s="293"/>
    </row>
    <row r="589" spans="1:108" s="203" customFormat="1" x14ac:dyDescent="0.2">
      <c r="A589" s="39">
        <v>4</v>
      </c>
      <c r="B589" s="291"/>
      <c r="C589" s="323"/>
      <c r="D589" s="323"/>
      <c r="E589" s="293"/>
      <c r="G589" s="39">
        <v>15</v>
      </c>
      <c r="H589" s="291"/>
      <c r="I589" s="294"/>
      <c r="J589" s="294"/>
      <c r="K589" s="294"/>
      <c r="L589" s="291"/>
      <c r="M589" s="323"/>
      <c r="N589" s="323"/>
      <c r="O589" s="293"/>
      <c r="Q589" s="39">
        <v>26</v>
      </c>
      <c r="R589" s="291"/>
      <c r="S589" s="323"/>
      <c r="T589" s="323"/>
      <c r="U589" s="293"/>
      <c r="W589" s="39">
        <v>37</v>
      </c>
      <c r="X589" s="291"/>
      <c r="Y589" s="323"/>
      <c r="Z589" s="323"/>
      <c r="AA589" s="293"/>
    </row>
    <row r="590" spans="1:108" s="203" customFormat="1" x14ac:dyDescent="0.2">
      <c r="A590" s="39">
        <v>5</v>
      </c>
      <c r="B590" s="291"/>
      <c r="C590" s="323"/>
      <c r="D590" s="323"/>
      <c r="E590" s="293"/>
      <c r="G590" s="39">
        <v>16</v>
      </c>
      <c r="H590" s="291"/>
      <c r="I590" s="294"/>
      <c r="J590" s="294"/>
      <c r="K590" s="294"/>
      <c r="L590" s="291"/>
      <c r="M590" s="323"/>
      <c r="N590" s="323"/>
      <c r="O590" s="293"/>
      <c r="Q590" s="39">
        <v>27</v>
      </c>
      <c r="R590" s="291"/>
      <c r="S590" s="323"/>
      <c r="T590" s="323"/>
      <c r="U590" s="293"/>
      <c r="W590" s="39">
        <v>38</v>
      </c>
      <c r="X590" s="291"/>
      <c r="Y590" s="323"/>
      <c r="Z590" s="323"/>
      <c r="AA590" s="293"/>
    </row>
    <row r="591" spans="1:108" s="203" customFormat="1" x14ac:dyDescent="0.2">
      <c r="A591" s="39">
        <v>6</v>
      </c>
      <c r="B591" s="291"/>
      <c r="C591" s="323"/>
      <c r="D591" s="323"/>
      <c r="E591" s="293"/>
      <c r="G591" s="39">
        <v>17</v>
      </c>
      <c r="H591" s="291"/>
      <c r="I591" s="294"/>
      <c r="J591" s="294"/>
      <c r="K591" s="294"/>
      <c r="L591" s="291"/>
      <c r="M591" s="323"/>
      <c r="N591" s="323"/>
      <c r="O591" s="293"/>
      <c r="Q591" s="39">
        <v>28</v>
      </c>
      <c r="R591" s="291"/>
      <c r="S591" s="323"/>
      <c r="T591" s="323"/>
      <c r="U591" s="293"/>
      <c r="W591" s="39">
        <v>39</v>
      </c>
      <c r="X591" s="291"/>
      <c r="Y591" s="323"/>
      <c r="Z591" s="323"/>
      <c r="AA591" s="293"/>
    </row>
    <row r="592" spans="1:108" s="203" customFormat="1" x14ac:dyDescent="0.2">
      <c r="A592" s="39">
        <v>7</v>
      </c>
      <c r="B592" s="291"/>
      <c r="C592" s="323"/>
      <c r="D592" s="323"/>
      <c r="E592" s="293"/>
      <c r="G592" s="39">
        <v>18</v>
      </c>
      <c r="H592" s="291"/>
      <c r="I592" s="294"/>
      <c r="J592" s="294"/>
      <c r="K592" s="294"/>
      <c r="L592" s="291"/>
      <c r="M592" s="323"/>
      <c r="N592" s="323"/>
      <c r="O592" s="293"/>
      <c r="Q592" s="39">
        <v>29</v>
      </c>
      <c r="R592" s="291"/>
      <c r="S592" s="323"/>
      <c r="T592" s="323"/>
      <c r="U592" s="293"/>
      <c r="W592" s="39">
        <v>40</v>
      </c>
      <c r="X592" s="291"/>
      <c r="Y592" s="323"/>
      <c r="Z592" s="323"/>
      <c r="AA592" s="293"/>
    </row>
    <row r="593" spans="1:108" s="203" customFormat="1" x14ac:dyDescent="0.2">
      <c r="A593" s="39">
        <v>8</v>
      </c>
      <c r="B593" s="291"/>
      <c r="C593" s="323"/>
      <c r="D593" s="323"/>
      <c r="E593" s="293"/>
      <c r="G593" s="39">
        <v>19</v>
      </c>
      <c r="H593" s="291"/>
      <c r="I593" s="294"/>
      <c r="J593" s="294"/>
      <c r="K593" s="294"/>
      <c r="L593" s="291"/>
      <c r="M593" s="323"/>
      <c r="N593" s="323"/>
      <c r="O593" s="293"/>
      <c r="Q593" s="39">
        <v>30</v>
      </c>
      <c r="R593" s="291"/>
      <c r="S593" s="323"/>
      <c r="T593" s="323"/>
      <c r="U593" s="293"/>
      <c r="W593" s="39">
        <v>41</v>
      </c>
      <c r="X593" s="291"/>
      <c r="Y593" s="323"/>
      <c r="Z593" s="323"/>
      <c r="AA593" s="293"/>
    </row>
    <row r="594" spans="1:108" s="203" customFormat="1" x14ac:dyDescent="0.2">
      <c r="A594" s="39">
        <v>9</v>
      </c>
      <c r="B594" s="291"/>
      <c r="C594" s="323"/>
      <c r="D594" s="323"/>
      <c r="E594" s="293"/>
      <c r="G594" s="39">
        <v>20</v>
      </c>
      <c r="H594" s="291"/>
      <c r="I594" s="294"/>
      <c r="J594" s="294"/>
      <c r="K594" s="294"/>
      <c r="L594" s="291"/>
      <c r="M594" s="323"/>
      <c r="N594" s="323"/>
      <c r="O594" s="293"/>
      <c r="Q594" s="39">
        <v>31</v>
      </c>
      <c r="R594" s="291"/>
      <c r="S594" s="323"/>
      <c r="T594" s="323"/>
      <c r="U594" s="293"/>
      <c r="W594" s="39">
        <v>42</v>
      </c>
      <c r="X594" s="291"/>
      <c r="Y594" s="323"/>
      <c r="Z594" s="323"/>
      <c r="AA594" s="293"/>
    </row>
    <row r="595" spans="1:108" s="203" customFormat="1" x14ac:dyDescent="0.2">
      <c r="A595" s="39">
        <v>10</v>
      </c>
      <c r="B595" s="291"/>
      <c r="C595" s="323"/>
      <c r="D595" s="323"/>
      <c r="E595" s="293"/>
      <c r="G595" s="39">
        <v>21</v>
      </c>
      <c r="H595" s="291"/>
      <c r="I595" s="294"/>
      <c r="J595" s="294"/>
      <c r="K595" s="294"/>
      <c r="L595" s="291"/>
      <c r="M595" s="323"/>
      <c r="N595" s="323"/>
      <c r="O595" s="293"/>
      <c r="Q595" s="39">
        <v>32</v>
      </c>
      <c r="R595" s="291"/>
      <c r="S595" s="323"/>
      <c r="T595" s="323"/>
      <c r="U595" s="293"/>
      <c r="W595" s="39">
        <v>43</v>
      </c>
      <c r="X595" s="291"/>
      <c r="Y595" s="323"/>
      <c r="Z595" s="323"/>
      <c r="AA595" s="293"/>
    </row>
    <row r="596" spans="1:108" s="203" customFormat="1" ht="13.5" thickBot="1" x14ac:dyDescent="0.25">
      <c r="A596" s="39">
        <v>11</v>
      </c>
      <c r="B596" s="291"/>
      <c r="C596" s="323"/>
      <c r="D596" s="323"/>
      <c r="E596" s="293"/>
      <c r="G596" s="39">
        <v>22</v>
      </c>
      <c r="H596" s="291"/>
      <c r="I596" s="294"/>
      <c r="J596" s="294"/>
      <c r="K596" s="294"/>
      <c r="L596" s="291"/>
      <c r="M596" s="323"/>
      <c r="N596" s="323"/>
      <c r="O596" s="293"/>
      <c r="Q596" s="39">
        <v>33</v>
      </c>
      <c r="R596" s="291"/>
      <c r="S596" s="323"/>
      <c r="T596" s="323"/>
      <c r="U596" s="293"/>
      <c r="W596" s="319"/>
      <c r="X596" s="320" t="s">
        <v>5</v>
      </c>
      <c r="Y596" s="321"/>
      <c r="Z596" s="321"/>
      <c r="AA596" s="322">
        <f>SUM(E586:E596)+SUM(O586:O596)+SUM(AA586:AA595)+SUM(U586:U596)</f>
        <v>0</v>
      </c>
    </row>
    <row r="597" spans="1:108" s="203" customFormat="1" x14ac:dyDescent="0.2">
      <c r="B597" s="208"/>
      <c r="D597" s="209"/>
      <c r="E597" s="204"/>
      <c r="H597" s="208"/>
      <c r="L597" s="208"/>
      <c r="N597" s="209"/>
      <c r="O597" s="204"/>
      <c r="R597" s="208"/>
      <c r="T597" s="209"/>
      <c r="U597" s="204"/>
      <c r="X597" s="208"/>
      <c r="AA597" s="204"/>
    </row>
    <row r="598" spans="1:108" s="203" customFormat="1" x14ac:dyDescent="0.2">
      <c r="B598" s="208"/>
      <c r="D598" s="209"/>
      <c r="E598" s="204"/>
      <c r="H598" s="208"/>
      <c r="L598" s="208"/>
      <c r="N598" s="209"/>
      <c r="O598" s="204"/>
      <c r="R598" s="208"/>
      <c r="T598" s="209"/>
      <c r="U598" s="204"/>
      <c r="X598" s="208"/>
      <c r="AA598" s="204"/>
    </row>
    <row r="599" spans="1:108" s="203" customFormat="1" x14ac:dyDescent="0.2">
      <c r="B599" s="208"/>
      <c r="D599" s="209"/>
      <c r="E599" s="204"/>
      <c r="H599" s="208"/>
      <c r="L599" s="208"/>
      <c r="N599" s="209"/>
      <c r="O599" s="204"/>
      <c r="R599" s="208"/>
      <c r="T599" s="209"/>
      <c r="U599" s="204"/>
      <c r="X599" s="208"/>
      <c r="AA599" s="204"/>
    </row>
    <row r="600" spans="1:108" s="203" customFormat="1" x14ac:dyDescent="0.2">
      <c r="B600" s="208"/>
      <c r="D600" s="209"/>
      <c r="E600" s="204"/>
      <c r="H600" s="208"/>
      <c r="L600" s="208"/>
      <c r="N600" s="209"/>
      <c r="O600" s="204"/>
      <c r="R600" s="208"/>
      <c r="T600" s="209"/>
      <c r="U600" s="204"/>
      <c r="X600" s="208"/>
      <c r="AA600" s="204"/>
    </row>
    <row r="601" spans="1:108" s="203" customFormat="1" x14ac:dyDescent="0.2">
      <c r="B601" s="208"/>
      <c r="D601" s="209"/>
      <c r="E601" s="204"/>
      <c r="H601" s="208"/>
      <c r="L601" s="208"/>
      <c r="N601" s="209"/>
      <c r="O601" s="204"/>
      <c r="R601" s="208"/>
      <c r="T601" s="209"/>
      <c r="U601" s="204"/>
      <c r="X601" s="208"/>
      <c r="AA601" s="204"/>
    </row>
    <row r="602" spans="1:108" s="203" customFormat="1" x14ac:dyDescent="0.2">
      <c r="B602" s="208"/>
      <c r="D602" s="209"/>
      <c r="E602" s="204"/>
      <c r="H602" s="208"/>
      <c r="L602" s="208"/>
      <c r="N602" s="209"/>
      <c r="O602" s="204"/>
      <c r="R602" s="208"/>
      <c r="T602" s="209"/>
      <c r="U602" s="204"/>
      <c r="X602" s="208"/>
      <c r="AA602" s="204"/>
    </row>
    <row r="603" spans="1:108" s="203" customFormat="1" ht="13.5" thickBot="1" x14ac:dyDescent="0.25">
      <c r="B603" s="208"/>
      <c r="D603" s="209"/>
      <c r="E603" s="204"/>
      <c r="H603" s="208"/>
      <c r="L603" s="208"/>
      <c r="N603" s="209"/>
      <c r="O603" s="204"/>
      <c r="R603" s="208"/>
      <c r="T603" s="209"/>
      <c r="U603" s="204"/>
      <c r="X603" s="208"/>
      <c r="AA603" s="204"/>
    </row>
    <row r="604" spans="1:108" ht="12.75" customHeight="1" x14ac:dyDescent="0.2">
      <c r="A604" s="33">
        <v>28</v>
      </c>
      <c r="B604" s="34"/>
      <c r="C604" s="471" t="s">
        <v>181</v>
      </c>
      <c r="D604" s="458" t="s">
        <v>93</v>
      </c>
      <c r="E604" s="460" t="s">
        <v>21</v>
      </c>
      <c r="F604" s="203"/>
      <c r="G604" s="33"/>
      <c r="H604" s="34"/>
      <c r="I604" s="34"/>
      <c r="J604" s="34"/>
      <c r="K604" s="34"/>
      <c r="L604" s="34"/>
      <c r="M604" s="471" t="s">
        <v>181</v>
      </c>
      <c r="N604" s="458" t="s">
        <v>93</v>
      </c>
      <c r="O604" s="460" t="s">
        <v>21</v>
      </c>
      <c r="Q604" s="33">
        <v>28</v>
      </c>
      <c r="R604" s="34"/>
      <c r="S604" s="471" t="s">
        <v>181</v>
      </c>
      <c r="T604" s="458" t="s">
        <v>93</v>
      </c>
      <c r="U604" s="460" t="s">
        <v>21</v>
      </c>
      <c r="W604" s="33"/>
      <c r="X604" s="34"/>
      <c r="Y604" s="471" t="s">
        <v>181</v>
      </c>
      <c r="Z604" s="471" t="s">
        <v>93</v>
      </c>
      <c r="AA604" s="460" t="s">
        <v>21</v>
      </c>
      <c r="AB604" s="203"/>
      <c r="AC604" s="203"/>
      <c r="AD604" s="203"/>
      <c r="AE604" s="203"/>
      <c r="AF604" s="203"/>
      <c r="AG604" s="203"/>
      <c r="AH604" s="203"/>
      <c r="AI604" s="203"/>
      <c r="AJ604" s="203"/>
      <c r="AK604" s="203"/>
      <c r="AL604" s="203"/>
      <c r="AM604" s="203"/>
      <c r="AN604" s="203"/>
      <c r="AO604" s="203"/>
      <c r="AP604" s="203"/>
      <c r="AQ604" s="203"/>
      <c r="AR604" s="203"/>
      <c r="AS604" s="203"/>
      <c r="AT604" s="203"/>
      <c r="AU604" s="203"/>
      <c r="AV604" s="203"/>
      <c r="AW604" s="203"/>
      <c r="AX604" s="203"/>
      <c r="AY604" s="203"/>
      <c r="AZ604" s="203"/>
      <c r="BA604" s="203"/>
      <c r="BB604" s="203"/>
      <c r="BC604" s="203"/>
      <c r="BD604" s="203"/>
      <c r="BE604" s="203"/>
      <c r="BF604" s="203"/>
      <c r="BG604" s="203"/>
      <c r="BH604" s="203"/>
      <c r="BI604" s="203"/>
      <c r="BJ604" s="203"/>
      <c r="BK604" s="203"/>
      <c r="BL604" s="203"/>
      <c r="BM604" s="203"/>
      <c r="BN604" s="203"/>
      <c r="BO604" s="203"/>
      <c r="BP604" s="203"/>
      <c r="BQ604" s="203"/>
      <c r="BR604" s="203"/>
      <c r="BS604" s="203"/>
      <c r="BT604" s="203"/>
      <c r="BU604" s="203"/>
      <c r="BV604" s="203"/>
      <c r="BW604" s="203"/>
      <c r="BX604" s="203"/>
      <c r="BY604" s="203"/>
      <c r="BZ604" s="203"/>
      <c r="CA604" s="203"/>
      <c r="CB604" s="203"/>
      <c r="CC604" s="203"/>
      <c r="CD604" s="203"/>
      <c r="CE604" s="203"/>
      <c r="CF604" s="203"/>
      <c r="CG604" s="203"/>
      <c r="CH604" s="203"/>
      <c r="CI604" s="203"/>
      <c r="CJ604" s="203"/>
      <c r="CK604" s="203"/>
      <c r="CL604" s="203"/>
      <c r="CM604" s="203"/>
      <c r="CN604" s="203"/>
      <c r="CO604" s="203"/>
      <c r="CP604" s="203"/>
      <c r="CQ604" s="203"/>
      <c r="CR604" s="203"/>
      <c r="CS604" s="203"/>
      <c r="CT604" s="203"/>
      <c r="CU604" s="203"/>
      <c r="CV604" s="203"/>
      <c r="CW604" s="203"/>
      <c r="CX604" s="203"/>
      <c r="CY604" s="203"/>
      <c r="CZ604" s="203"/>
      <c r="DA604" s="203"/>
      <c r="DB604" s="203"/>
      <c r="DC604" s="203"/>
      <c r="DD604" s="203"/>
    </row>
    <row r="605" spans="1:108" ht="38.25" x14ac:dyDescent="0.2">
      <c r="A605" s="35" t="s">
        <v>9</v>
      </c>
      <c r="B605" s="64" t="str">
        <f>+" אסמכתא " &amp; B30 &amp;"         חזרה לטבלה "</f>
        <v xml:space="preserve"> אסמכתא          חזרה לטבלה </v>
      </c>
      <c r="C605" s="472"/>
      <c r="D605" s="459"/>
      <c r="E605" s="478"/>
      <c r="F605" s="203"/>
      <c r="G605" s="35" t="s">
        <v>27</v>
      </c>
      <c r="H605" s="64" t="str">
        <f>+" אסמכתא " &amp; B30 &amp;"         חזרה לטבלה "</f>
        <v xml:space="preserve"> אסמכתא          חזרה לטבלה </v>
      </c>
      <c r="I605" s="36"/>
      <c r="J605" s="36"/>
      <c r="K605" s="36"/>
      <c r="L605" s="64" t="str">
        <f>+" אסמכתא " &amp; B30 &amp;"         חזרה לטבלה "</f>
        <v xml:space="preserve"> אסמכתא          חזרה לטבלה </v>
      </c>
      <c r="M605" s="472"/>
      <c r="N605" s="459"/>
      <c r="O605" s="478"/>
      <c r="Q605" s="35" t="s">
        <v>9</v>
      </c>
      <c r="R605" s="64" t="str">
        <f>+" אסמכתא " &amp; B30 &amp;"         חזרה לטבלה "</f>
        <v xml:space="preserve"> אסמכתא          חזרה לטבלה </v>
      </c>
      <c r="S605" s="472"/>
      <c r="T605" s="459"/>
      <c r="U605" s="478"/>
      <c r="W605" s="35" t="s">
        <v>27</v>
      </c>
      <c r="X605" s="64" t="str">
        <f>+" אסמכתא " &amp; B30 &amp;"         חזרה לטבלה "</f>
        <v xml:space="preserve"> אסמכתא          חזרה לטבלה </v>
      </c>
      <c r="Y605" s="472"/>
      <c r="Z605" s="472"/>
      <c r="AA605" s="478"/>
      <c r="AB605" s="203"/>
      <c r="AC605" s="203"/>
      <c r="AD605" s="203"/>
      <c r="AE605" s="203"/>
      <c r="AF605" s="203"/>
      <c r="AG605" s="203"/>
      <c r="AH605" s="203"/>
      <c r="AI605" s="203"/>
      <c r="AJ605" s="203"/>
      <c r="AK605" s="203"/>
      <c r="AL605" s="203"/>
      <c r="AM605" s="203"/>
      <c r="AN605" s="203"/>
      <c r="AO605" s="203"/>
      <c r="AP605" s="203"/>
      <c r="AQ605" s="203"/>
      <c r="AR605" s="203"/>
      <c r="AS605" s="203"/>
      <c r="AT605" s="203"/>
      <c r="AU605" s="203"/>
      <c r="AV605" s="203"/>
      <c r="AW605" s="203"/>
      <c r="AX605" s="203"/>
      <c r="AY605" s="203"/>
      <c r="AZ605" s="203"/>
      <c r="BA605" s="203"/>
      <c r="BB605" s="203"/>
      <c r="BC605" s="203"/>
      <c r="BD605" s="203"/>
      <c r="BE605" s="203"/>
      <c r="BF605" s="203"/>
      <c r="BG605" s="203"/>
      <c r="BH605" s="203"/>
      <c r="BI605" s="203"/>
      <c r="BJ605" s="203"/>
      <c r="BK605" s="203"/>
      <c r="BL605" s="203"/>
      <c r="BM605" s="203"/>
      <c r="BN605" s="203"/>
      <c r="BO605" s="203"/>
      <c r="BP605" s="203"/>
      <c r="BQ605" s="203"/>
      <c r="BR605" s="203"/>
      <c r="BS605" s="203"/>
      <c r="BT605" s="203"/>
      <c r="BU605" s="203"/>
      <c r="BV605" s="203"/>
      <c r="BW605" s="203"/>
      <c r="BX605" s="203"/>
      <c r="BY605" s="203"/>
      <c r="BZ605" s="203"/>
      <c r="CA605" s="203"/>
      <c r="CB605" s="203"/>
      <c r="CC605" s="203"/>
      <c r="CD605" s="203"/>
      <c r="CE605" s="203"/>
      <c r="CF605" s="203"/>
      <c r="CG605" s="203"/>
      <c r="CH605" s="203"/>
      <c r="CI605" s="203"/>
      <c r="CJ605" s="203"/>
      <c r="CK605" s="203"/>
      <c r="CL605" s="203"/>
      <c r="CM605" s="203"/>
      <c r="CN605" s="203"/>
      <c r="CO605" s="203"/>
      <c r="CP605" s="203"/>
      <c r="CQ605" s="203"/>
      <c r="CR605" s="203"/>
      <c r="CS605" s="203"/>
      <c r="CT605" s="203"/>
      <c r="CU605" s="203"/>
      <c r="CV605" s="203"/>
      <c r="CW605" s="203"/>
      <c r="CX605" s="203"/>
      <c r="CY605" s="203"/>
      <c r="CZ605" s="203"/>
      <c r="DA605" s="203"/>
      <c r="DB605" s="203"/>
      <c r="DC605" s="203"/>
      <c r="DD605" s="203"/>
    </row>
    <row r="606" spans="1:108" s="203" customFormat="1" x14ac:dyDescent="0.2">
      <c r="A606" s="39">
        <v>1</v>
      </c>
      <c r="B606" s="291"/>
      <c r="C606" s="323"/>
      <c r="D606" s="323"/>
      <c r="E606" s="293"/>
      <c r="G606" s="39">
        <v>12</v>
      </c>
      <c r="H606" s="291"/>
      <c r="I606" s="294"/>
      <c r="J606" s="294"/>
      <c r="K606" s="294"/>
      <c r="L606" s="291"/>
      <c r="M606" s="323"/>
      <c r="N606" s="323"/>
      <c r="O606" s="293"/>
      <c r="Q606" s="39">
        <v>23</v>
      </c>
      <c r="R606" s="291"/>
      <c r="S606" s="323"/>
      <c r="T606" s="323"/>
      <c r="U606" s="293"/>
      <c r="W606" s="39">
        <v>34</v>
      </c>
      <c r="X606" s="291"/>
      <c r="Y606" s="323"/>
      <c r="Z606" s="323"/>
      <c r="AA606" s="293"/>
    </row>
    <row r="607" spans="1:108" s="203" customFormat="1" x14ac:dyDescent="0.2">
      <c r="A607" s="39">
        <v>2</v>
      </c>
      <c r="B607" s="291"/>
      <c r="C607" s="323"/>
      <c r="D607" s="323"/>
      <c r="E607" s="293"/>
      <c r="G607" s="39">
        <v>13</v>
      </c>
      <c r="H607" s="291"/>
      <c r="I607" s="294"/>
      <c r="J607" s="294"/>
      <c r="K607" s="294"/>
      <c r="L607" s="291"/>
      <c r="M607" s="323"/>
      <c r="N607" s="323"/>
      <c r="O607" s="293"/>
      <c r="Q607" s="39">
        <v>24</v>
      </c>
      <c r="R607" s="291"/>
      <c r="S607" s="323"/>
      <c r="T607" s="323"/>
      <c r="U607" s="293"/>
      <c r="W607" s="39">
        <v>35</v>
      </c>
      <c r="X607" s="291"/>
      <c r="Y607" s="323"/>
      <c r="Z607" s="323"/>
      <c r="AA607" s="293"/>
    </row>
    <row r="608" spans="1:108" s="203" customFormat="1" x14ac:dyDescent="0.2">
      <c r="A608" s="39">
        <v>3</v>
      </c>
      <c r="B608" s="291"/>
      <c r="C608" s="323"/>
      <c r="D608" s="323"/>
      <c r="E608" s="293"/>
      <c r="G608" s="39">
        <v>14</v>
      </c>
      <c r="H608" s="291"/>
      <c r="I608" s="294"/>
      <c r="J608" s="294"/>
      <c r="K608" s="294"/>
      <c r="L608" s="291"/>
      <c r="M608" s="323"/>
      <c r="N608" s="323"/>
      <c r="O608" s="293"/>
      <c r="Q608" s="39">
        <v>25</v>
      </c>
      <c r="R608" s="291"/>
      <c r="S608" s="323"/>
      <c r="T608" s="323"/>
      <c r="U608" s="293"/>
      <c r="W608" s="39">
        <v>36</v>
      </c>
      <c r="X608" s="291"/>
      <c r="Y608" s="323"/>
      <c r="Z608" s="323"/>
      <c r="AA608" s="293"/>
    </row>
    <row r="609" spans="1:108" s="203" customFormat="1" x14ac:dyDescent="0.2">
      <c r="A609" s="39">
        <v>4</v>
      </c>
      <c r="B609" s="291"/>
      <c r="C609" s="323"/>
      <c r="D609" s="323"/>
      <c r="E609" s="293"/>
      <c r="G609" s="39">
        <v>15</v>
      </c>
      <c r="H609" s="291"/>
      <c r="I609" s="294"/>
      <c r="J609" s="294"/>
      <c r="K609" s="294"/>
      <c r="L609" s="291"/>
      <c r="M609" s="323"/>
      <c r="N609" s="323"/>
      <c r="O609" s="293"/>
      <c r="Q609" s="39">
        <v>26</v>
      </c>
      <c r="R609" s="291"/>
      <c r="S609" s="323"/>
      <c r="T609" s="323"/>
      <c r="U609" s="293"/>
      <c r="W609" s="39">
        <v>37</v>
      </c>
      <c r="X609" s="291"/>
      <c r="Y609" s="323"/>
      <c r="Z609" s="323"/>
      <c r="AA609" s="293"/>
    </row>
    <row r="610" spans="1:108" s="203" customFormat="1" x14ac:dyDescent="0.2">
      <c r="A610" s="39">
        <v>5</v>
      </c>
      <c r="B610" s="291"/>
      <c r="C610" s="323"/>
      <c r="D610" s="323"/>
      <c r="E610" s="293"/>
      <c r="G610" s="39">
        <v>16</v>
      </c>
      <c r="H610" s="291"/>
      <c r="I610" s="294"/>
      <c r="J610" s="294"/>
      <c r="K610" s="294"/>
      <c r="L610" s="291"/>
      <c r="M610" s="323"/>
      <c r="N610" s="323"/>
      <c r="O610" s="293"/>
      <c r="Q610" s="39">
        <v>27</v>
      </c>
      <c r="R610" s="291"/>
      <c r="S610" s="323"/>
      <c r="T610" s="323"/>
      <c r="U610" s="293"/>
      <c r="W610" s="39">
        <v>38</v>
      </c>
      <c r="X610" s="291"/>
      <c r="Y610" s="323"/>
      <c r="Z610" s="323"/>
      <c r="AA610" s="293"/>
    </row>
    <row r="611" spans="1:108" s="203" customFormat="1" x14ac:dyDescent="0.2">
      <c r="A611" s="39">
        <v>6</v>
      </c>
      <c r="B611" s="291"/>
      <c r="C611" s="323"/>
      <c r="D611" s="323"/>
      <c r="E611" s="293"/>
      <c r="G611" s="39">
        <v>17</v>
      </c>
      <c r="H611" s="291"/>
      <c r="I611" s="294"/>
      <c r="J611" s="294"/>
      <c r="K611" s="294"/>
      <c r="L611" s="291"/>
      <c r="M611" s="323"/>
      <c r="N611" s="323"/>
      <c r="O611" s="293"/>
      <c r="Q611" s="39">
        <v>28</v>
      </c>
      <c r="R611" s="291"/>
      <c r="S611" s="323"/>
      <c r="T611" s="323"/>
      <c r="U611" s="293"/>
      <c r="W611" s="39">
        <v>39</v>
      </c>
      <c r="X611" s="291"/>
      <c r="Y611" s="323"/>
      <c r="Z611" s="323"/>
      <c r="AA611" s="293"/>
    </row>
    <row r="612" spans="1:108" s="203" customFormat="1" x14ac:dyDescent="0.2">
      <c r="A612" s="39">
        <v>7</v>
      </c>
      <c r="B612" s="291"/>
      <c r="C612" s="323"/>
      <c r="D612" s="323"/>
      <c r="E612" s="293"/>
      <c r="G612" s="39">
        <v>18</v>
      </c>
      <c r="H612" s="291"/>
      <c r="I612" s="294"/>
      <c r="J612" s="294"/>
      <c r="K612" s="294"/>
      <c r="L612" s="291"/>
      <c r="M612" s="323"/>
      <c r="N612" s="323"/>
      <c r="O612" s="293"/>
      <c r="Q612" s="39">
        <v>29</v>
      </c>
      <c r="R612" s="291"/>
      <c r="S612" s="323"/>
      <c r="T612" s="323"/>
      <c r="U612" s="293"/>
      <c r="W612" s="39">
        <v>40</v>
      </c>
      <c r="X612" s="291"/>
      <c r="Y612" s="323"/>
      <c r="Z612" s="323"/>
      <c r="AA612" s="293"/>
    </row>
    <row r="613" spans="1:108" s="203" customFormat="1" x14ac:dyDescent="0.2">
      <c r="A613" s="39">
        <v>8</v>
      </c>
      <c r="B613" s="291"/>
      <c r="C613" s="323"/>
      <c r="D613" s="323"/>
      <c r="E613" s="293"/>
      <c r="G613" s="39">
        <v>19</v>
      </c>
      <c r="H613" s="291"/>
      <c r="I613" s="294"/>
      <c r="J613" s="294"/>
      <c r="K613" s="294"/>
      <c r="L613" s="291"/>
      <c r="M613" s="323"/>
      <c r="N613" s="323"/>
      <c r="O613" s="293"/>
      <c r="Q613" s="39">
        <v>30</v>
      </c>
      <c r="R613" s="291"/>
      <c r="S613" s="323"/>
      <c r="T613" s="323"/>
      <c r="U613" s="293"/>
      <c r="W613" s="39">
        <v>41</v>
      </c>
      <c r="X613" s="291"/>
      <c r="Y613" s="323"/>
      <c r="Z613" s="323"/>
      <c r="AA613" s="293"/>
    </row>
    <row r="614" spans="1:108" s="203" customFormat="1" x14ac:dyDescent="0.2">
      <c r="A614" s="39">
        <v>9</v>
      </c>
      <c r="B614" s="291"/>
      <c r="C614" s="323"/>
      <c r="D614" s="323"/>
      <c r="E614" s="293"/>
      <c r="G614" s="39">
        <v>20</v>
      </c>
      <c r="H614" s="291"/>
      <c r="I614" s="294"/>
      <c r="J614" s="294"/>
      <c r="K614" s="294"/>
      <c r="L614" s="291"/>
      <c r="M614" s="323"/>
      <c r="N614" s="323"/>
      <c r="O614" s="293"/>
      <c r="Q614" s="39">
        <v>31</v>
      </c>
      <c r="R614" s="291"/>
      <c r="S614" s="323"/>
      <c r="T614" s="323"/>
      <c r="U614" s="293"/>
      <c r="W614" s="39">
        <v>42</v>
      </c>
      <c r="X614" s="291"/>
      <c r="Y614" s="323"/>
      <c r="Z614" s="323"/>
      <c r="AA614" s="293"/>
    </row>
    <row r="615" spans="1:108" s="203" customFormat="1" x14ac:dyDescent="0.2">
      <c r="A615" s="39">
        <v>10</v>
      </c>
      <c r="B615" s="291"/>
      <c r="C615" s="323"/>
      <c r="D615" s="323"/>
      <c r="E615" s="293"/>
      <c r="G615" s="39">
        <v>21</v>
      </c>
      <c r="H615" s="291"/>
      <c r="I615" s="294"/>
      <c r="J615" s="294"/>
      <c r="K615" s="294"/>
      <c r="L615" s="291"/>
      <c r="M615" s="323"/>
      <c r="N615" s="323"/>
      <c r="O615" s="293"/>
      <c r="Q615" s="39">
        <v>32</v>
      </c>
      <c r="R615" s="291"/>
      <c r="S615" s="323"/>
      <c r="T615" s="323"/>
      <c r="U615" s="293"/>
      <c r="W615" s="39">
        <v>43</v>
      </c>
      <c r="X615" s="291"/>
      <c r="Y615" s="323"/>
      <c r="Z615" s="323"/>
      <c r="AA615" s="293"/>
    </row>
    <row r="616" spans="1:108" s="203" customFormat="1" ht="13.5" thickBot="1" x14ac:dyDescent="0.25">
      <c r="A616" s="39">
        <v>11</v>
      </c>
      <c r="B616" s="291"/>
      <c r="C616" s="323"/>
      <c r="D616" s="323"/>
      <c r="E616" s="293"/>
      <c r="G616" s="39">
        <v>22</v>
      </c>
      <c r="H616" s="291"/>
      <c r="I616" s="294"/>
      <c r="J616" s="294"/>
      <c r="K616" s="294"/>
      <c r="L616" s="291"/>
      <c r="M616" s="323"/>
      <c r="N616" s="323"/>
      <c r="O616" s="293"/>
      <c r="Q616" s="39">
        <v>33</v>
      </c>
      <c r="R616" s="291"/>
      <c r="S616" s="323"/>
      <c r="T616" s="323"/>
      <c r="U616" s="293"/>
      <c r="W616" s="319"/>
      <c r="X616" s="320" t="s">
        <v>5</v>
      </c>
      <c r="Y616" s="321"/>
      <c r="Z616" s="321"/>
      <c r="AA616" s="322">
        <f>SUM(E606:E616)+SUM(O606:O616)+SUM(AA606:AA615)+SUM(U606:U616)</f>
        <v>0</v>
      </c>
    </row>
    <row r="617" spans="1:108" s="203" customFormat="1" x14ac:dyDescent="0.2">
      <c r="B617" s="208"/>
      <c r="D617" s="209"/>
      <c r="E617" s="204"/>
      <c r="H617" s="208"/>
      <c r="L617" s="208"/>
      <c r="N617" s="209"/>
      <c r="O617" s="204"/>
      <c r="R617" s="208"/>
      <c r="T617" s="209"/>
      <c r="U617" s="204"/>
      <c r="X617" s="208"/>
      <c r="AA617" s="204"/>
    </row>
    <row r="618" spans="1:108" s="203" customFormat="1" x14ac:dyDescent="0.2">
      <c r="B618" s="208"/>
      <c r="D618" s="209"/>
      <c r="E618" s="204"/>
      <c r="H618" s="208"/>
      <c r="L618" s="208"/>
      <c r="N618" s="209"/>
      <c r="O618" s="204"/>
      <c r="R618" s="208"/>
      <c r="T618" s="209"/>
      <c r="U618" s="204"/>
      <c r="X618" s="208"/>
      <c r="AA618" s="204"/>
    </row>
    <row r="619" spans="1:108" s="203" customFormat="1" x14ac:dyDescent="0.2">
      <c r="B619" s="208"/>
      <c r="D619" s="209"/>
      <c r="E619" s="204"/>
      <c r="H619" s="208"/>
      <c r="L619" s="208"/>
      <c r="N619" s="209"/>
      <c r="O619" s="204"/>
      <c r="R619" s="208"/>
      <c r="T619" s="209"/>
      <c r="U619" s="204"/>
      <c r="X619" s="208"/>
      <c r="AA619" s="204"/>
    </row>
    <row r="620" spans="1:108" s="203" customFormat="1" x14ac:dyDescent="0.2">
      <c r="B620" s="208"/>
      <c r="D620" s="209"/>
      <c r="E620" s="204"/>
      <c r="H620" s="208"/>
      <c r="L620" s="208"/>
      <c r="N620" s="209"/>
      <c r="O620" s="204"/>
      <c r="R620" s="208"/>
      <c r="T620" s="209"/>
      <c r="U620" s="204"/>
      <c r="X620" s="208"/>
      <c r="AA620" s="204"/>
    </row>
    <row r="621" spans="1:108" s="203" customFormat="1" x14ac:dyDescent="0.2">
      <c r="B621" s="208"/>
      <c r="D621" s="209"/>
      <c r="E621" s="204"/>
      <c r="H621" s="208"/>
      <c r="L621" s="208"/>
      <c r="N621" s="209"/>
      <c r="O621" s="204"/>
      <c r="R621" s="208"/>
      <c r="T621" s="209"/>
      <c r="U621" s="204"/>
      <c r="X621" s="208"/>
      <c r="AA621" s="204"/>
    </row>
    <row r="622" spans="1:108" s="203" customFormat="1" x14ac:dyDescent="0.2">
      <c r="B622" s="208"/>
      <c r="D622" s="209"/>
      <c r="E622" s="204"/>
      <c r="H622" s="208"/>
      <c r="L622" s="208"/>
      <c r="N622" s="209"/>
      <c r="O622" s="204"/>
      <c r="R622" s="208"/>
      <c r="T622" s="209"/>
      <c r="U622" s="204"/>
      <c r="X622" s="208"/>
      <c r="AA622" s="204"/>
    </row>
    <row r="623" spans="1:108" s="203" customFormat="1" ht="13.5" thickBot="1" x14ac:dyDescent="0.25">
      <c r="B623" s="208"/>
      <c r="D623" s="209"/>
      <c r="E623" s="204"/>
      <c r="H623" s="208"/>
      <c r="L623" s="208"/>
      <c r="N623" s="209"/>
      <c r="O623" s="204"/>
      <c r="R623" s="208"/>
      <c r="T623" s="209"/>
      <c r="U623" s="204"/>
      <c r="X623" s="208"/>
      <c r="AA623" s="204"/>
    </row>
    <row r="624" spans="1:108" ht="12.75" customHeight="1" x14ac:dyDescent="0.2">
      <c r="A624" s="33">
        <v>29</v>
      </c>
      <c r="B624" s="34"/>
      <c r="C624" s="471" t="s">
        <v>181</v>
      </c>
      <c r="D624" s="458" t="s">
        <v>93</v>
      </c>
      <c r="E624" s="460" t="s">
        <v>21</v>
      </c>
      <c r="F624" s="203"/>
      <c r="G624" s="33"/>
      <c r="H624" s="34"/>
      <c r="I624" s="34"/>
      <c r="J624" s="34"/>
      <c r="K624" s="34"/>
      <c r="L624" s="34"/>
      <c r="M624" s="471" t="s">
        <v>181</v>
      </c>
      <c r="N624" s="458" t="s">
        <v>93</v>
      </c>
      <c r="O624" s="460" t="s">
        <v>21</v>
      </c>
      <c r="Q624" s="33">
        <v>29</v>
      </c>
      <c r="R624" s="34"/>
      <c r="S624" s="471" t="s">
        <v>181</v>
      </c>
      <c r="T624" s="458" t="s">
        <v>93</v>
      </c>
      <c r="U624" s="460" t="s">
        <v>21</v>
      </c>
      <c r="W624" s="33"/>
      <c r="X624" s="34"/>
      <c r="Y624" s="471" t="s">
        <v>181</v>
      </c>
      <c r="Z624" s="471" t="s">
        <v>93</v>
      </c>
      <c r="AA624" s="460" t="s">
        <v>21</v>
      </c>
      <c r="AB624" s="203"/>
      <c r="AC624" s="203"/>
      <c r="AD624" s="203"/>
      <c r="AE624" s="203"/>
      <c r="AF624" s="203"/>
      <c r="AG624" s="203"/>
      <c r="AH624" s="203"/>
      <c r="AI624" s="203"/>
      <c r="AJ624" s="203"/>
      <c r="AK624" s="203"/>
      <c r="AL624" s="203"/>
      <c r="AM624" s="203"/>
      <c r="AN624" s="203"/>
      <c r="AO624" s="203"/>
      <c r="AP624" s="203"/>
      <c r="AQ624" s="203"/>
      <c r="AR624" s="203"/>
      <c r="AS624" s="203"/>
      <c r="AT624" s="203"/>
      <c r="AU624" s="203"/>
      <c r="AV624" s="203"/>
      <c r="AW624" s="203"/>
      <c r="AX624" s="203"/>
      <c r="AY624" s="203"/>
      <c r="AZ624" s="203"/>
      <c r="BA624" s="203"/>
      <c r="BB624" s="203"/>
      <c r="BC624" s="203"/>
      <c r="BD624" s="203"/>
      <c r="BE624" s="203"/>
      <c r="BF624" s="203"/>
      <c r="BG624" s="203"/>
      <c r="BH624" s="203"/>
      <c r="BI624" s="203"/>
      <c r="BJ624" s="203"/>
      <c r="BK624" s="203"/>
      <c r="BL624" s="203"/>
      <c r="BM624" s="203"/>
      <c r="BN624" s="203"/>
      <c r="BO624" s="203"/>
      <c r="BP624" s="203"/>
      <c r="BQ624" s="203"/>
      <c r="BR624" s="203"/>
      <c r="BS624" s="203"/>
      <c r="BT624" s="203"/>
      <c r="BU624" s="203"/>
      <c r="BV624" s="203"/>
      <c r="BW624" s="203"/>
      <c r="BX624" s="203"/>
      <c r="BY624" s="203"/>
      <c r="BZ624" s="203"/>
      <c r="CA624" s="203"/>
      <c r="CB624" s="203"/>
      <c r="CC624" s="203"/>
      <c r="CD624" s="203"/>
      <c r="CE624" s="203"/>
      <c r="CF624" s="203"/>
      <c r="CG624" s="203"/>
      <c r="CH624" s="203"/>
      <c r="CI624" s="203"/>
      <c r="CJ624" s="203"/>
      <c r="CK624" s="203"/>
      <c r="CL624" s="203"/>
      <c r="CM624" s="203"/>
      <c r="CN624" s="203"/>
      <c r="CO624" s="203"/>
      <c r="CP624" s="203"/>
      <c r="CQ624" s="203"/>
      <c r="CR624" s="203"/>
      <c r="CS624" s="203"/>
      <c r="CT624" s="203"/>
      <c r="CU624" s="203"/>
      <c r="CV624" s="203"/>
      <c r="CW624" s="203"/>
      <c r="CX624" s="203"/>
      <c r="CY624" s="203"/>
      <c r="CZ624" s="203"/>
      <c r="DA624" s="203"/>
      <c r="DB624" s="203"/>
      <c r="DC624" s="203"/>
      <c r="DD624" s="203"/>
    </row>
    <row r="625" spans="1:108" ht="37.5" customHeight="1" x14ac:dyDescent="0.2">
      <c r="A625" s="35" t="s">
        <v>9</v>
      </c>
      <c r="B625" s="64" t="str">
        <f>+" אסמכתא " &amp; B31 &amp;"         חזרה לטבלה "</f>
        <v xml:space="preserve"> אסמכתא          חזרה לטבלה </v>
      </c>
      <c r="C625" s="472"/>
      <c r="D625" s="459"/>
      <c r="E625" s="478"/>
      <c r="F625" s="203"/>
      <c r="G625" s="35" t="s">
        <v>27</v>
      </c>
      <c r="H625" s="64" t="str">
        <f>+" אסמכתא " &amp; B31 &amp;"         חזרה לטבלה "</f>
        <v xml:space="preserve"> אסמכתא          חזרה לטבלה </v>
      </c>
      <c r="I625" s="36"/>
      <c r="J625" s="36"/>
      <c r="K625" s="36"/>
      <c r="L625" s="64" t="str">
        <f>+" אסמכתא " &amp; B31 &amp;"         חזרה לטבלה "</f>
        <v xml:space="preserve"> אסמכתא          חזרה לטבלה </v>
      </c>
      <c r="M625" s="472"/>
      <c r="N625" s="459"/>
      <c r="O625" s="478"/>
      <c r="Q625" s="35" t="s">
        <v>9</v>
      </c>
      <c r="R625" s="64" t="str">
        <f>+" אסמכתא " &amp; B31 &amp;"         חזרה לטבלה "</f>
        <v xml:space="preserve"> אסמכתא          חזרה לטבלה </v>
      </c>
      <c r="S625" s="472"/>
      <c r="T625" s="459"/>
      <c r="U625" s="478"/>
      <c r="W625" s="35" t="s">
        <v>27</v>
      </c>
      <c r="X625" s="64" t="str">
        <f>+" אסמכתא " &amp; B31 &amp;"         חזרה לטבלה "</f>
        <v xml:space="preserve"> אסמכתא          חזרה לטבלה </v>
      </c>
      <c r="Y625" s="472"/>
      <c r="Z625" s="472"/>
      <c r="AA625" s="478"/>
      <c r="AB625" s="203"/>
      <c r="AC625" s="203"/>
      <c r="AD625" s="203"/>
      <c r="AE625" s="203"/>
      <c r="AF625" s="203"/>
      <c r="AG625" s="203"/>
      <c r="AH625" s="203"/>
      <c r="AI625" s="203"/>
      <c r="AJ625" s="203"/>
      <c r="AK625" s="203"/>
      <c r="AL625" s="203"/>
      <c r="AM625" s="203"/>
      <c r="AN625" s="203"/>
      <c r="AO625" s="203"/>
      <c r="AP625" s="203"/>
      <c r="AQ625" s="203"/>
      <c r="AR625" s="203"/>
      <c r="AS625" s="203"/>
      <c r="AT625" s="203"/>
      <c r="AU625" s="203"/>
      <c r="AV625" s="203"/>
      <c r="AW625" s="203"/>
      <c r="AX625" s="203"/>
      <c r="AY625" s="203"/>
      <c r="AZ625" s="203"/>
      <c r="BA625" s="203"/>
      <c r="BB625" s="203"/>
      <c r="BC625" s="203"/>
      <c r="BD625" s="203"/>
      <c r="BE625" s="203"/>
      <c r="BF625" s="203"/>
      <c r="BG625" s="203"/>
      <c r="BH625" s="203"/>
      <c r="BI625" s="203"/>
      <c r="BJ625" s="203"/>
      <c r="BK625" s="203"/>
      <c r="BL625" s="203"/>
      <c r="BM625" s="203"/>
      <c r="BN625" s="203"/>
      <c r="BO625" s="203"/>
      <c r="BP625" s="203"/>
      <c r="BQ625" s="203"/>
      <c r="BR625" s="203"/>
      <c r="BS625" s="203"/>
      <c r="BT625" s="203"/>
      <c r="BU625" s="203"/>
      <c r="BV625" s="203"/>
      <c r="BW625" s="203"/>
      <c r="BX625" s="203"/>
      <c r="BY625" s="203"/>
      <c r="BZ625" s="203"/>
      <c r="CA625" s="203"/>
      <c r="CB625" s="203"/>
      <c r="CC625" s="203"/>
      <c r="CD625" s="203"/>
      <c r="CE625" s="203"/>
      <c r="CF625" s="203"/>
      <c r="CG625" s="203"/>
      <c r="CH625" s="203"/>
      <c r="CI625" s="203"/>
      <c r="CJ625" s="203"/>
      <c r="CK625" s="203"/>
      <c r="CL625" s="203"/>
      <c r="CM625" s="203"/>
      <c r="CN625" s="203"/>
      <c r="CO625" s="203"/>
      <c r="CP625" s="203"/>
      <c r="CQ625" s="203"/>
      <c r="CR625" s="203"/>
      <c r="CS625" s="203"/>
      <c r="CT625" s="203"/>
      <c r="CU625" s="203"/>
      <c r="CV625" s="203"/>
      <c r="CW625" s="203"/>
      <c r="CX625" s="203"/>
      <c r="CY625" s="203"/>
      <c r="CZ625" s="203"/>
      <c r="DA625" s="203"/>
      <c r="DB625" s="203"/>
      <c r="DC625" s="203"/>
      <c r="DD625" s="203"/>
    </row>
    <row r="626" spans="1:108" s="203" customFormat="1" x14ac:dyDescent="0.2">
      <c r="A626" s="39">
        <v>1</v>
      </c>
      <c r="B626" s="291"/>
      <c r="C626" s="323"/>
      <c r="D626" s="323"/>
      <c r="E626" s="293"/>
      <c r="G626" s="39">
        <v>12</v>
      </c>
      <c r="H626" s="291"/>
      <c r="I626" s="294"/>
      <c r="J626" s="294"/>
      <c r="K626" s="294"/>
      <c r="L626" s="291"/>
      <c r="M626" s="323"/>
      <c r="N626" s="323"/>
      <c r="O626" s="293"/>
      <c r="Q626" s="39">
        <v>23</v>
      </c>
      <c r="R626" s="291"/>
      <c r="S626" s="323"/>
      <c r="T626" s="323"/>
      <c r="U626" s="293"/>
      <c r="W626" s="39">
        <v>34</v>
      </c>
      <c r="X626" s="291"/>
      <c r="Y626" s="323"/>
      <c r="Z626" s="323"/>
      <c r="AA626" s="293"/>
    </row>
    <row r="627" spans="1:108" s="203" customFormat="1" x14ac:dyDescent="0.2">
      <c r="A627" s="39">
        <v>2</v>
      </c>
      <c r="B627" s="291"/>
      <c r="C627" s="323"/>
      <c r="D627" s="323"/>
      <c r="E627" s="293"/>
      <c r="G627" s="39">
        <v>13</v>
      </c>
      <c r="H627" s="291"/>
      <c r="I627" s="294"/>
      <c r="J627" s="294"/>
      <c r="K627" s="294"/>
      <c r="L627" s="291"/>
      <c r="M627" s="323"/>
      <c r="N627" s="323"/>
      <c r="O627" s="293"/>
      <c r="Q627" s="39">
        <v>24</v>
      </c>
      <c r="R627" s="291"/>
      <c r="S627" s="323"/>
      <c r="T627" s="323"/>
      <c r="U627" s="293"/>
      <c r="W627" s="39">
        <v>35</v>
      </c>
      <c r="X627" s="291"/>
      <c r="Y627" s="323"/>
      <c r="Z627" s="323"/>
      <c r="AA627" s="293"/>
    </row>
    <row r="628" spans="1:108" s="203" customFormat="1" x14ac:dyDescent="0.2">
      <c r="A628" s="39">
        <v>3</v>
      </c>
      <c r="B628" s="291"/>
      <c r="C628" s="323"/>
      <c r="D628" s="323"/>
      <c r="E628" s="293"/>
      <c r="G628" s="39">
        <v>14</v>
      </c>
      <c r="H628" s="291"/>
      <c r="I628" s="294"/>
      <c r="J628" s="294"/>
      <c r="K628" s="294"/>
      <c r="L628" s="291"/>
      <c r="M628" s="323"/>
      <c r="N628" s="323"/>
      <c r="O628" s="293"/>
      <c r="Q628" s="39">
        <v>25</v>
      </c>
      <c r="R628" s="291"/>
      <c r="S628" s="323"/>
      <c r="T628" s="323"/>
      <c r="U628" s="293"/>
      <c r="W628" s="39">
        <v>36</v>
      </c>
      <c r="X628" s="291"/>
      <c r="Y628" s="323"/>
      <c r="Z628" s="323"/>
      <c r="AA628" s="293"/>
    </row>
    <row r="629" spans="1:108" s="203" customFormat="1" x14ac:dyDescent="0.2">
      <c r="A629" s="39">
        <v>4</v>
      </c>
      <c r="B629" s="291"/>
      <c r="C629" s="323"/>
      <c r="D629" s="323"/>
      <c r="E629" s="293"/>
      <c r="G629" s="39">
        <v>15</v>
      </c>
      <c r="H629" s="291"/>
      <c r="I629" s="294"/>
      <c r="J629" s="294"/>
      <c r="K629" s="294"/>
      <c r="L629" s="291"/>
      <c r="M629" s="323"/>
      <c r="N629" s="323"/>
      <c r="O629" s="293"/>
      <c r="Q629" s="39">
        <v>26</v>
      </c>
      <c r="R629" s="291"/>
      <c r="S629" s="323"/>
      <c r="T629" s="323"/>
      <c r="U629" s="293"/>
      <c r="W629" s="39">
        <v>37</v>
      </c>
      <c r="X629" s="291"/>
      <c r="Y629" s="323"/>
      <c r="Z629" s="323"/>
      <c r="AA629" s="293"/>
    </row>
    <row r="630" spans="1:108" s="203" customFormat="1" x14ac:dyDescent="0.2">
      <c r="A630" s="39">
        <v>5</v>
      </c>
      <c r="B630" s="291"/>
      <c r="C630" s="323"/>
      <c r="D630" s="323"/>
      <c r="E630" s="293"/>
      <c r="G630" s="39">
        <v>16</v>
      </c>
      <c r="H630" s="291"/>
      <c r="I630" s="294"/>
      <c r="J630" s="294"/>
      <c r="K630" s="294"/>
      <c r="L630" s="291"/>
      <c r="M630" s="323"/>
      <c r="N630" s="323"/>
      <c r="O630" s="293"/>
      <c r="Q630" s="39">
        <v>27</v>
      </c>
      <c r="R630" s="291"/>
      <c r="S630" s="323"/>
      <c r="T630" s="323"/>
      <c r="U630" s="293"/>
      <c r="W630" s="39">
        <v>38</v>
      </c>
      <c r="X630" s="291"/>
      <c r="Y630" s="323"/>
      <c r="Z630" s="323"/>
      <c r="AA630" s="293"/>
    </row>
    <row r="631" spans="1:108" s="203" customFormat="1" x14ac:dyDescent="0.2">
      <c r="A631" s="39">
        <v>6</v>
      </c>
      <c r="B631" s="291"/>
      <c r="C631" s="323"/>
      <c r="D631" s="323"/>
      <c r="E631" s="293"/>
      <c r="G631" s="39">
        <v>17</v>
      </c>
      <c r="H631" s="291"/>
      <c r="I631" s="294"/>
      <c r="J631" s="294"/>
      <c r="K631" s="294"/>
      <c r="L631" s="291"/>
      <c r="M631" s="323"/>
      <c r="N631" s="323"/>
      <c r="O631" s="293"/>
      <c r="Q631" s="39">
        <v>28</v>
      </c>
      <c r="R631" s="291"/>
      <c r="S631" s="323"/>
      <c r="T631" s="323"/>
      <c r="U631" s="293"/>
      <c r="W631" s="39">
        <v>39</v>
      </c>
      <c r="X631" s="291"/>
      <c r="Y631" s="323"/>
      <c r="Z631" s="323"/>
      <c r="AA631" s="293"/>
    </row>
    <row r="632" spans="1:108" s="203" customFormat="1" x14ac:dyDescent="0.2">
      <c r="A632" s="39">
        <v>7</v>
      </c>
      <c r="B632" s="291"/>
      <c r="C632" s="323"/>
      <c r="D632" s="323"/>
      <c r="E632" s="293"/>
      <c r="G632" s="39">
        <v>18</v>
      </c>
      <c r="H632" s="291"/>
      <c r="I632" s="294"/>
      <c r="J632" s="294"/>
      <c r="K632" s="294"/>
      <c r="L632" s="291"/>
      <c r="M632" s="323"/>
      <c r="N632" s="323"/>
      <c r="O632" s="293"/>
      <c r="Q632" s="39">
        <v>29</v>
      </c>
      <c r="R632" s="291"/>
      <c r="S632" s="323"/>
      <c r="T632" s="323"/>
      <c r="U632" s="293"/>
      <c r="W632" s="39">
        <v>40</v>
      </c>
      <c r="X632" s="291"/>
      <c r="Y632" s="323"/>
      <c r="Z632" s="323"/>
      <c r="AA632" s="293"/>
    </row>
    <row r="633" spans="1:108" s="203" customFormat="1" x14ac:dyDescent="0.2">
      <c r="A633" s="39">
        <v>8</v>
      </c>
      <c r="B633" s="291"/>
      <c r="C633" s="323"/>
      <c r="D633" s="323"/>
      <c r="E633" s="293"/>
      <c r="G633" s="39">
        <v>19</v>
      </c>
      <c r="H633" s="291"/>
      <c r="I633" s="294"/>
      <c r="J633" s="294"/>
      <c r="K633" s="294"/>
      <c r="L633" s="291"/>
      <c r="M633" s="323"/>
      <c r="N633" s="323"/>
      <c r="O633" s="293"/>
      <c r="Q633" s="39">
        <v>30</v>
      </c>
      <c r="R633" s="291"/>
      <c r="S633" s="323"/>
      <c r="T633" s="323"/>
      <c r="U633" s="293"/>
      <c r="W633" s="39">
        <v>41</v>
      </c>
      <c r="X633" s="291"/>
      <c r="Y633" s="323"/>
      <c r="Z633" s="323"/>
      <c r="AA633" s="293"/>
    </row>
    <row r="634" spans="1:108" s="203" customFormat="1" x14ac:dyDescent="0.2">
      <c r="A634" s="39">
        <v>9</v>
      </c>
      <c r="B634" s="291"/>
      <c r="C634" s="323"/>
      <c r="D634" s="323"/>
      <c r="E634" s="293"/>
      <c r="G634" s="39">
        <v>20</v>
      </c>
      <c r="H634" s="291"/>
      <c r="I634" s="294"/>
      <c r="J634" s="294"/>
      <c r="K634" s="294"/>
      <c r="L634" s="291"/>
      <c r="M634" s="323"/>
      <c r="N634" s="323"/>
      <c r="O634" s="293"/>
      <c r="Q634" s="39">
        <v>31</v>
      </c>
      <c r="R634" s="291"/>
      <c r="S634" s="323"/>
      <c r="T634" s="323"/>
      <c r="U634" s="293"/>
      <c r="W634" s="39">
        <v>42</v>
      </c>
      <c r="X634" s="291"/>
      <c r="Y634" s="323"/>
      <c r="Z634" s="323"/>
      <c r="AA634" s="293"/>
    </row>
    <row r="635" spans="1:108" s="203" customFormat="1" x14ac:dyDescent="0.2">
      <c r="A635" s="39">
        <v>10</v>
      </c>
      <c r="B635" s="291"/>
      <c r="C635" s="323"/>
      <c r="D635" s="323"/>
      <c r="E635" s="293"/>
      <c r="G635" s="39">
        <v>21</v>
      </c>
      <c r="H635" s="291"/>
      <c r="I635" s="294"/>
      <c r="J635" s="294"/>
      <c r="K635" s="294"/>
      <c r="L635" s="291"/>
      <c r="M635" s="323"/>
      <c r="N635" s="323"/>
      <c r="O635" s="293"/>
      <c r="Q635" s="39">
        <v>32</v>
      </c>
      <c r="R635" s="291"/>
      <c r="S635" s="323"/>
      <c r="T635" s="323"/>
      <c r="U635" s="293"/>
      <c r="W635" s="39">
        <v>43</v>
      </c>
      <c r="X635" s="291"/>
      <c r="Y635" s="323"/>
      <c r="Z635" s="323"/>
      <c r="AA635" s="293"/>
    </row>
    <row r="636" spans="1:108" s="203" customFormat="1" ht="13.5" thickBot="1" x14ac:dyDescent="0.25">
      <c r="A636" s="39">
        <v>11</v>
      </c>
      <c r="B636" s="291"/>
      <c r="C636" s="323"/>
      <c r="D636" s="323"/>
      <c r="E636" s="293"/>
      <c r="G636" s="39">
        <v>22</v>
      </c>
      <c r="H636" s="291"/>
      <c r="I636" s="294"/>
      <c r="J636" s="294"/>
      <c r="K636" s="294"/>
      <c r="L636" s="291"/>
      <c r="M636" s="323"/>
      <c r="N636" s="323"/>
      <c r="O636" s="293"/>
      <c r="Q636" s="39">
        <v>33</v>
      </c>
      <c r="R636" s="291"/>
      <c r="S636" s="323"/>
      <c r="T636" s="323"/>
      <c r="U636" s="293"/>
      <c r="W636" s="319"/>
      <c r="X636" s="320" t="s">
        <v>5</v>
      </c>
      <c r="Y636" s="321"/>
      <c r="Z636" s="321"/>
      <c r="AA636" s="322">
        <f>SUM(E626:E636)+SUM(O626:O636)+SUM(AA626:AA635)+SUM(U626:U636)</f>
        <v>0</v>
      </c>
    </row>
    <row r="637" spans="1:108" s="203" customFormat="1" x14ac:dyDescent="0.2">
      <c r="B637" s="208"/>
      <c r="D637" s="209"/>
      <c r="E637" s="204"/>
      <c r="H637" s="208"/>
      <c r="L637" s="208"/>
      <c r="N637" s="209"/>
      <c r="O637" s="204"/>
      <c r="R637" s="208"/>
      <c r="T637" s="209"/>
      <c r="U637" s="204"/>
      <c r="X637" s="208"/>
      <c r="AA637" s="204"/>
    </row>
    <row r="638" spans="1:108" s="203" customFormat="1" x14ac:dyDescent="0.2">
      <c r="B638" s="208"/>
      <c r="D638" s="209"/>
      <c r="E638" s="204"/>
      <c r="H638" s="208"/>
      <c r="L638" s="208"/>
      <c r="N638" s="209"/>
      <c r="O638" s="204"/>
      <c r="R638" s="208"/>
      <c r="T638" s="209"/>
      <c r="U638" s="204"/>
      <c r="X638" s="208"/>
      <c r="AA638" s="204"/>
    </row>
    <row r="639" spans="1:108" s="203" customFormat="1" x14ac:dyDescent="0.2">
      <c r="B639" s="208"/>
      <c r="D639" s="209"/>
      <c r="E639" s="204"/>
      <c r="H639" s="208"/>
      <c r="L639" s="208"/>
      <c r="N639" s="209"/>
      <c r="O639" s="204"/>
      <c r="R639" s="208"/>
      <c r="T639" s="209"/>
      <c r="U639" s="204"/>
      <c r="X639" s="208"/>
      <c r="AA639" s="204"/>
    </row>
    <row r="640" spans="1:108" s="203" customFormat="1" x14ac:dyDescent="0.2">
      <c r="B640" s="208"/>
      <c r="D640" s="209"/>
      <c r="E640" s="204"/>
      <c r="H640" s="208"/>
      <c r="L640" s="208"/>
      <c r="N640" s="209"/>
      <c r="O640" s="204"/>
      <c r="R640" s="208"/>
      <c r="T640" s="209"/>
      <c r="U640" s="204"/>
      <c r="X640" s="208"/>
      <c r="AA640" s="204"/>
    </row>
    <row r="641" spans="1:108" s="203" customFormat="1" x14ac:dyDescent="0.2">
      <c r="B641" s="208"/>
      <c r="D641" s="209"/>
      <c r="E641" s="204"/>
      <c r="H641" s="208"/>
      <c r="L641" s="208"/>
      <c r="N641" s="209"/>
      <c r="O641" s="204"/>
      <c r="R641" s="208"/>
      <c r="T641" s="209"/>
      <c r="U641" s="204"/>
      <c r="X641" s="208"/>
      <c r="AA641" s="204"/>
    </row>
    <row r="642" spans="1:108" s="203" customFormat="1" x14ac:dyDescent="0.2">
      <c r="B642" s="208"/>
      <c r="D642" s="209"/>
      <c r="E642" s="204"/>
      <c r="H642" s="208"/>
      <c r="L642" s="208"/>
      <c r="N642" s="209"/>
      <c r="O642" s="204"/>
      <c r="R642" s="208"/>
      <c r="T642" s="209"/>
      <c r="U642" s="204"/>
      <c r="X642" s="208"/>
      <c r="AA642" s="204"/>
    </row>
    <row r="643" spans="1:108" s="203" customFormat="1" ht="13.5" thickBot="1" x14ac:dyDescent="0.25">
      <c r="B643" s="208"/>
      <c r="D643" s="209"/>
      <c r="E643" s="204"/>
      <c r="H643" s="208"/>
      <c r="L643" s="208"/>
      <c r="N643" s="209"/>
      <c r="O643" s="204"/>
      <c r="R643" s="208"/>
      <c r="T643" s="209"/>
      <c r="U643" s="204"/>
      <c r="X643" s="208"/>
      <c r="AA643" s="204"/>
    </row>
    <row r="644" spans="1:108" ht="12.75" customHeight="1" x14ac:dyDescent="0.2">
      <c r="A644" s="33">
        <v>30</v>
      </c>
      <c r="B644" s="34"/>
      <c r="C644" s="471" t="s">
        <v>181</v>
      </c>
      <c r="D644" s="458" t="s">
        <v>93</v>
      </c>
      <c r="E644" s="460" t="s">
        <v>21</v>
      </c>
      <c r="F644" s="203"/>
      <c r="G644" s="33"/>
      <c r="H644" s="34"/>
      <c r="I644" s="34"/>
      <c r="J644" s="34"/>
      <c r="K644" s="34"/>
      <c r="L644" s="34"/>
      <c r="M644" s="471" t="s">
        <v>181</v>
      </c>
      <c r="N644" s="458" t="s">
        <v>93</v>
      </c>
      <c r="O644" s="460" t="s">
        <v>21</v>
      </c>
      <c r="Q644" s="33">
        <v>30</v>
      </c>
      <c r="R644" s="34"/>
      <c r="S644" s="471" t="s">
        <v>181</v>
      </c>
      <c r="T644" s="458" t="s">
        <v>93</v>
      </c>
      <c r="U644" s="460" t="s">
        <v>21</v>
      </c>
      <c r="W644" s="33"/>
      <c r="X644" s="34"/>
      <c r="Y644" s="471" t="s">
        <v>181</v>
      </c>
      <c r="Z644" s="471" t="s">
        <v>93</v>
      </c>
      <c r="AA644" s="460" t="s">
        <v>21</v>
      </c>
      <c r="AB644" s="203"/>
      <c r="AC644" s="203"/>
      <c r="AD644" s="203"/>
      <c r="AE644" s="203"/>
      <c r="AF644" s="203"/>
      <c r="AG644" s="203"/>
      <c r="AH644" s="203"/>
      <c r="AI644" s="203"/>
      <c r="AJ644" s="203"/>
      <c r="AK644" s="203"/>
      <c r="AL644" s="203"/>
      <c r="AM644" s="203"/>
      <c r="AN644" s="203"/>
      <c r="AO644" s="203"/>
      <c r="AP644" s="203"/>
      <c r="AQ644" s="203"/>
      <c r="AR644" s="203"/>
      <c r="AS644" s="203"/>
      <c r="AT644" s="203"/>
      <c r="AU644" s="203"/>
      <c r="AV644" s="203"/>
      <c r="AW644" s="203"/>
      <c r="AX644" s="203"/>
      <c r="AY644" s="203"/>
      <c r="AZ644" s="203"/>
      <c r="BA644" s="203"/>
      <c r="BB644" s="203"/>
      <c r="BC644" s="203"/>
      <c r="BD644" s="203"/>
      <c r="BE644" s="203"/>
      <c r="BF644" s="203"/>
      <c r="BG644" s="203"/>
      <c r="BH644" s="203"/>
      <c r="BI644" s="203"/>
      <c r="BJ644" s="203"/>
      <c r="BK644" s="203"/>
      <c r="BL644" s="203"/>
      <c r="BM644" s="203"/>
      <c r="BN644" s="203"/>
      <c r="BO644" s="203"/>
      <c r="BP644" s="203"/>
      <c r="BQ644" s="203"/>
      <c r="BR644" s="203"/>
      <c r="BS644" s="203"/>
      <c r="BT644" s="203"/>
      <c r="BU644" s="203"/>
      <c r="BV644" s="203"/>
      <c r="BW644" s="203"/>
      <c r="BX644" s="203"/>
      <c r="BY644" s="203"/>
      <c r="BZ644" s="203"/>
      <c r="CA644" s="203"/>
      <c r="CB644" s="203"/>
      <c r="CC644" s="203"/>
      <c r="CD644" s="203"/>
      <c r="CE644" s="203"/>
      <c r="CF644" s="203"/>
      <c r="CG644" s="203"/>
      <c r="CH644" s="203"/>
      <c r="CI644" s="203"/>
      <c r="CJ644" s="203"/>
      <c r="CK644" s="203"/>
      <c r="CL644" s="203"/>
      <c r="CM644" s="203"/>
      <c r="CN644" s="203"/>
      <c r="CO644" s="203"/>
      <c r="CP644" s="203"/>
      <c r="CQ644" s="203"/>
      <c r="CR644" s="203"/>
      <c r="CS644" s="203"/>
      <c r="CT644" s="203"/>
      <c r="CU644" s="203"/>
      <c r="CV644" s="203"/>
      <c r="CW644" s="203"/>
      <c r="CX644" s="203"/>
      <c r="CY644" s="203"/>
      <c r="CZ644" s="203"/>
      <c r="DA644" s="203"/>
      <c r="DB644" s="203"/>
      <c r="DC644" s="203"/>
      <c r="DD644" s="203"/>
    </row>
    <row r="645" spans="1:108" ht="38.25" x14ac:dyDescent="0.2">
      <c r="A645" s="35" t="s">
        <v>9</v>
      </c>
      <c r="B645" s="64" t="str">
        <f>+" אסמכתא " &amp; B32 &amp;"         חזרה לטבלה "</f>
        <v xml:space="preserve"> אסמכתא          חזרה לטבלה </v>
      </c>
      <c r="C645" s="472"/>
      <c r="D645" s="459"/>
      <c r="E645" s="478"/>
      <c r="F645" s="203"/>
      <c r="G645" s="35" t="s">
        <v>27</v>
      </c>
      <c r="H645" s="64" t="str">
        <f>+" אסמכתא " &amp; B32 &amp;"         חזרה לטבלה "</f>
        <v xml:space="preserve"> אסמכתא          חזרה לטבלה </v>
      </c>
      <c r="I645" s="36"/>
      <c r="J645" s="36"/>
      <c r="K645" s="36"/>
      <c r="L645" s="64" t="str">
        <f>+" אסמכתא " &amp; B32 &amp;"         חזרה לטבלה "</f>
        <v xml:space="preserve"> אסמכתא          חזרה לטבלה </v>
      </c>
      <c r="M645" s="472"/>
      <c r="N645" s="459"/>
      <c r="O645" s="478"/>
      <c r="Q645" s="35" t="s">
        <v>9</v>
      </c>
      <c r="R645" s="64" t="str">
        <f>+" אסמכתא " &amp; B32 &amp;"         חזרה לטבלה "</f>
        <v xml:space="preserve"> אסמכתא          חזרה לטבלה </v>
      </c>
      <c r="S645" s="472"/>
      <c r="T645" s="459"/>
      <c r="U645" s="478"/>
      <c r="W645" s="35" t="s">
        <v>27</v>
      </c>
      <c r="X645" s="64" t="str">
        <f>+" אסמכתא " &amp; B32 &amp;"         חזרה לטבלה "</f>
        <v xml:space="preserve"> אסמכתא          חזרה לטבלה </v>
      </c>
      <c r="Y645" s="472"/>
      <c r="Z645" s="472"/>
      <c r="AA645" s="478"/>
      <c r="AB645" s="203"/>
      <c r="AC645" s="203"/>
      <c r="AD645" s="203"/>
      <c r="AE645" s="203"/>
      <c r="AF645" s="203"/>
      <c r="AG645" s="203"/>
      <c r="AH645" s="203"/>
      <c r="AI645" s="203"/>
      <c r="AJ645" s="203"/>
      <c r="AK645" s="203"/>
      <c r="AL645" s="203"/>
      <c r="AM645" s="203"/>
      <c r="AN645" s="203"/>
      <c r="AO645" s="203"/>
      <c r="AP645" s="203"/>
      <c r="AQ645" s="203"/>
      <c r="AR645" s="203"/>
      <c r="AS645" s="203"/>
      <c r="AT645" s="203"/>
      <c r="AU645" s="203"/>
      <c r="AV645" s="203"/>
      <c r="AW645" s="203"/>
      <c r="AX645" s="203"/>
      <c r="AY645" s="203"/>
      <c r="AZ645" s="203"/>
      <c r="BA645" s="203"/>
      <c r="BB645" s="203"/>
      <c r="BC645" s="203"/>
      <c r="BD645" s="203"/>
      <c r="BE645" s="203"/>
      <c r="BF645" s="203"/>
      <c r="BG645" s="203"/>
      <c r="BH645" s="203"/>
      <c r="BI645" s="203"/>
      <c r="BJ645" s="203"/>
      <c r="BK645" s="203"/>
      <c r="BL645" s="203"/>
      <c r="BM645" s="203"/>
      <c r="BN645" s="203"/>
      <c r="BO645" s="203"/>
      <c r="BP645" s="203"/>
      <c r="BQ645" s="203"/>
      <c r="BR645" s="203"/>
      <c r="BS645" s="203"/>
      <c r="BT645" s="203"/>
      <c r="BU645" s="203"/>
      <c r="BV645" s="203"/>
      <c r="BW645" s="203"/>
      <c r="BX645" s="203"/>
      <c r="BY645" s="203"/>
      <c r="BZ645" s="203"/>
      <c r="CA645" s="203"/>
      <c r="CB645" s="203"/>
      <c r="CC645" s="203"/>
      <c r="CD645" s="203"/>
      <c r="CE645" s="203"/>
      <c r="CF645" s="203"/>
      <c r="CG645" s="203"/>
      <c r="CH645" s="203"/>
      <c r="CI645" s="203"/>
      <c r="CJ645" s="203"/>
      <c r="CK645" s="203"/>
      <c r="CL645" s="203"/>
      <c r="CM645" s="203"/>
      <c r="CN645" s="203"/>
      <c r="CO645" s="203"/>
      <c r="CP645" s="203"/>
      <c r="CQ645" s="203"/>
      <c r="CR645" s="203"/>
      <c r="CS645" s="203"/>
      <c r="CT645" s="203"/>
      <c r="CU645" s="203"/>
      <c r="CV645" s="203"/>
      <c r="CW645" s="203"/>
      <c r="CX645" s="203"/>
      <c r="CY645" s="203"/>
      <c r="CZ645" s="203"/>
      <c r="DA645" s="203"/>
      <c r="DB645" s="203"/>
      <c r="DC645" s="203"/>
      <c r="DD645" s="203"/>
    </row>
    <row r="646" spans="1:108" s="203" customFormat="1" x14ac:dyDescent="0.2">
      <c r="A646" s="39">
        <v>1</v>
      </c>
      <c r="B646" s="291"/>
      <c r="C646" s="323"/>
      <c r="D646" s="323"/>
      <c r="E646" s="293"/>
      <c r="G646" s="39">
        <v>12</v>
      </c>
      <c r="H646" s="291"/>
      <c r="I646" s="294"/>
      <c r="J646" s="294"/>
      <c r="K646" s="294"/>
      <c r="L646" s="291"/>
      <c r="M646" s="323"/>
      <c r="N646" s="323"/>
      <c r="O646" s="293"/>
      <c r="Q646" s="39">
        <v>23</v>
      </c>
      <c r="R646" s="291"/>
      <c r="S646" s="323"/>
      <c r="T646" s="323"/>
      <c r="U646" s="293"/>
      <c r="W646" s="39">
        <v>34</v>
      </c>
      <c r="X646" s="291"/>
      <c r="Y646" s="323"/>
      <c r="Z646" s="323"/>
      <c r="AA646" s="293"/>
    </row>
    <row r="647" spans="1:108" s="203" customFormat="1" x14ac:dyDescent="0.2">
      <c r="A647" s="39">
        <v>2</v>
      </c>
      <c r="B647" s="291"/>
      <c r="C647" s="323"/>
      <c r="D647" s="323"/>
      <c r="E647" s="293"/>
      <c r="G647" s="39">
        <v>13</v>
      </c>
      <c r="H647" s="291"/>
      <c r="I647" s="294"/>
      <c r="J647" s="294"/>
      <c r="K647" s="294"/>
      <c r="L647" s="291"/>
      <c r="M647" s="323"/>
      <c r="N647" s="323"/>
      <c r="O647" s="293"/>
      <c r="Q647" s="39">
        <v>24</v>
      </c>
      <c r="R647" s="291"/>
      <c r="S647" s="323"/>
      <c r="T647" s="323"/>
      <c r="U647" s="293"/>
      <c r="W647" s="39">
        <v>35</v>
      </c>
      <c r="X647" s="291"/>
      <c r="Y647" s="323"/>
      <c r="Z647" s="323"/>
      <c r="AA647" s="293"/>
    </row>
    <row r="648" spans="1:108" s="203" customFormat="1" x14ac:dyDescent="0.2">
      <c r="A648" s="39">
        <v>3</v>
      </c>
      <c r="B648" s="291"/>
      <c r="C648" s="323"/>
      <c r="D648" s="323"/>
      <c r="E648" s="293"/>
      <c r="G648" s="39">
        <v>14</v>
      </c>
      <c r="H648" s="291"/>
      <c r="I648" s="294"/>
      <c r="J648" s="294"/>
      <c r="K648" s="294"/>
      <c r="L648" s="291"/>
      <c r="M648" s="323"/>
      <c r="N648" s="323"/>
      <c r="O648" s="293"/>
      <c r="Q648" s="39">
        <v>25</v>
      </c>
      <c r="R648" s="291"/>
      <c r="S648" s="323"/>
      <c r="T648" s="323"/>
      <c r="U648" s="293"/>
      <c r="W648" s="39">
        <v>36</v>
      </c>
      <c r="X648" s="291"/>
      <c r="Y648" s="323"/>
      <c r="Z648" s="323"/>
      <c r="AA648" s="293"/>
    </row>
    <row r="649" spans="1:108" s="203" customFormat="1" x14ac:dyDescent="0.2">
      <c r="A649" s="39">
        <v>4</v>
      </c>
      <c r="B649" s="291"/>
      <c r="C649" s="323"/>
      <c r="D649" s="323"/>
      <c r="E649" s="293"/>
      <c r="G649" s="39">
        <v>15</v>
      </c>
      <c r="H649" s="291"/>
      <c r="I649" s="294"/>
      <c r="J649" s="294"/>
      <c r="K649" s="294"/>
      <c r="L649" s="291"/>
      <c r="M649" s="323"/>
      <c r="N649" s="323"/>
      <c r="O649" s="293"/>
      <c r="Q649" s="39">
        <v>26</v>
      </c>
      <c r="R649" s="291"/>
      <c r="S649" s="323"/>
      <c r="T649" s="323"/>
      <c r="U649" s="293"/>
      <c r="W649" s="39">
        <v>37</v>
      </c>
      <c r="X649" s="291"/>
      <c r="Y649" s="323"/>
      <c r="Z649" s="323"/>
      <c r="AA649" s="293"/>
    </row>
    <row r="650" spans="1:108" s="203" customFormat="1" x14ac:dyDescent="0.2">
      <c r="A650" s="39">
        <v>5</v>
      </c>
      <c r="B650" s="291"/>
      <c r="C650" s="323"/>
      <c r="D650" s="323"/>
      <c r="E650" s="293"/>
      <c r="G650" s="39">
        <v>16</v>
      </c>
      <c r="H650" s="291"/>
      <c r="I650" s="294"/>
      <c r="J650" s="294"/>
      <c r="K650" s="294"/>
      <c r="L650" s="291"/>
      <c r="M650" s="323"/>
      <c r="N650" s="323"/>
      <c r="O650" s="293"/>
      <c r="Q650" s="39">
        <v>27</v>
      </c>
      <c r="R650" s="291"/>
      <c r="S650" s="323"/>
      <c r="T650" s="323"/>
      <c r="U650" s="293"/>
      <c r="W650" s="39">
        <v>38</v>
      </c>
      <c r="X650" s="291"/>
      <c r="Y650" s="323"/>
      <c r="Z650" s="323"/>
      <c r="AA650" s="293"/>
    </row>
    <row r="651" spans="1:108" s="203" customFormat="1" x14ac:dyDescent="0.2">
      <c r="A651" s="39">
        <v>6</v>
      </c>
      <c r="B651" s="291"/>
      <c r="C651" s="323"/>
      <c r="D651" s="323"/>
      <c r="E651" s="293"/>
      <c r="G651" s="39">
        <v>17</v>
      </c>
      <c r="H651" s="291"/>
      <c r="I651" s="294"/>
      <c r="J651" s="294"/>
      <c r="K651" s="294"/>
      <c r="L651" s="291"/>
      <c r="M651" s="323"/>
      <c r="N651" s="323"/>
      <c r="O651" s="293"/>
      <c r="Q651" s="39">
        <v>28</v>
      </c>
      <c r="R651" s="291"/>
      <c r="S651" s="323"/>
      <c r="T651" s="323"/>
      <c r="U651" s="293"/>
      <c r="W651" s="39">
        <v>39</v>
      </c>
      <c r="X651" s="291"/>
      <c r="Y651" s="323"/>
      <c r="Z651" s="323"/>
      <c r="AA651" s="293"/>
    </row>
    <row r="652" spans="1:108" s="203" customFormat="1" x14ac:dyDescent="0.2">
      <c r="A652" s="39">
        <v>7</v>
      </c>
      <c r="B652" s="291"/>
      <c r="C652" s="323"/>
      <c r="D652" s="323"/>
      <c r="E652" s="293"/>
      <c r="G652" s="39">
        <v>18</v>
      </c>
      <c r="H652" s="291"/>
      <c r="I652" s="294"/>
      <c r="J652" s="294"/>
      <c r="K652" s="294"/>
      <c r="L652" s="291"/>
      <c r="M652" s="323"/>
      <c r="N652" s="323"/>
      <c r="O652" s="293"/>
      <c r="Q652" s="39">
        <v>29</v>
      </c>
      <c r="R652" s="291"/>
      <c r="S652" s="323"/>
      <c r="T652" s="323"/>
      <c r="U652" s="293"/>
      <c r="W652" s="39">
        <v>40</v>
      </c>
      <c r="X652" s="291"/>
      <c r="Y652" s="323"/>
      <c r="Z652" s="323"/>
      <c r="AA652" s="293"/>
    </row>
    <row r="653" spans="1:108" s="203" customFormat="1" x14ac:dyDescent="0.2">
      <c r="A653" s="39">
        <v>8</v>
      </c>
      <c r="B653" s="291"/>
      <c r="C653" s="323"/>
      <c r="D653" s="323"/>
      <c r="E653" s="293"/>
      <c r="G653" s="39">
        <v>19</v>
      </c>
      <c r="H653" s="291"/>
      <c r="I653" s="294"/>
      <c r="J653" s="294"/>
      <c r="K653" s="294"/>
      <c r="L653" s="291"/>
      <c r="M653" s="323"/>
      <c r="N653" s="323"/>
      <c r="O653" s="293"/>
      <c r="Q653" s="39">
        <v>30</v>
      </c>
      <c r="R653" s="291"/>
      <c r="S653" s="323"/>
      <c r="T653" s="323"/>
      <c r="U653" s="293"/>
      <c r="W653" s="39">
        <v>41</v>
      </c>
      <c r="X653" s="291"/>
      <c r="Y653" s="323"/>
      <c r="Z653" s="323"/>
      <c r="AA653" s="293"/>
    </row>
    <row r="654" spans="1:108" s="203" customFormat="1" x14ac:dyDescent="0.2">
      <c r="A654" s="39">
        <v>9</v>
      </c>
      <c r="B654" s="291"/>
      <c r="C654" s="323"/>
      <c r="D654" s="323"/>
      <c r="E654" s="293"/>
      <c r="G654" s="39">
        <v>20</v>
      </c>
      <c r="H654" s="291"/>
      <c r="I654" s="294"/>
      <c r="J654" s="294"/>
      <c r="K654" s="294"/>
      <c r="L654" s="291"/>
      <c r="M654" s="323"/>
      <c r="N654" s="323"/>
      <c r="O654" s="293"/>
      <c r="Q654" s="39">
        <v>31</v>
      </c>
      <c r="R654" s="291"/>
      <c r="S654" s="323"/>
      <c r="T654" s="323"/>
      <c r="U654" s="293"/>
      <c r="W654" s="39">
        <v>42</v>
      </c>
      <c r="X654" s="291"/>
      <c r="Y654" s="323"/>
      <c r="Z654" s="323"/>
      <c r="AA654" s="293"/>
    </row>
    <row r="655" spans="1:108" s="203" customFormat="1" x14ac:dyDescent="0.2">
      <c r="A655" s="39">
        <v>10</v>
      </c>
      <c r="B655" s="291"/>
      <c r="C655" s="323"/>
      <c r="D655" s="323"/>
      <c r="E655" s="293"/>
      <c r="G655" s="39">
        <v>21</v>
      </c>
      <c r="H655" s="291"/>
      <c r="I655" s="294"/>
      <c r="J655" s="294"/>
      <c r="K655" s="294"/>
      <c r="L655" s="291"/>
      <c r="M655" s="323"/>
      <c r="N655" s="323"/>
      <c r="O655" s="293"/>
      <c r="Q655" s="39">
        <v>32</v>
      </c>
      <c r="R655" s="291"/>
      <c r="S655" s="323"/>
      <c r="T655" s="323"/>
      <c r="U655" s="293"/>
      <c r="W655" s="39">
        <v>43</v>
      </c>
      <c r="X655" s="291"/>
      <c r="Y655" s="323"/>
      <c r="Z655" s="323"/>
      <c r="AA655" s="293"/>
    </row>
    <row r="656" spans="1:108" s="203" customFormat="1" ht="13.5" thickBot="1" x14ac:dyDescent="0.25">
      <c r="A656" s="39">
        <v>11</v>
      </c>
      <c r="B656" s="291"/>
      <c r="C656" s="323"/>
      <c r="D656" s="323"/>
      <c r="E656" s="293"/>
      <c r="G656" s="39">
        <v>22</v>
      </c>
      <c r="H656" s="291"/>
      <c r="I656" s="294"/>
      <c r="J656" s="294"/>
      <c r="K656" s="294"/>
      <c r="L656" s="291"/>
      <c r="M656" s="323"/>
      <c r="N656" s="323"/>
      <c r="O656" s="293"/>
      <c r="Q656" s="39">
        <v>33</v>
      </c>
      <c r="R656" s="291"/>
      <c r="S656" s="323"/>
      <c r="T656" s="323"/>
      <c r="U656" s="293"/>
      <c r="W656" s="319"/>
      <c r="X656" s="320" t="s">
        <v>5</v>
      </c>
      <c r="Y656" s="321"/>
      <c r="Z656" s="321"/>
      <c r="AA656" s="322">
        <f>SUM(E646:E656)+SUM(O646:O656)+SUM(AA646:AA655)+SUM(U646:U656)</f>
        <v>0</v>
      </c>
    </row>
    <row r="657" spans="1:108" s="203" customFormat="1" x14ac:dyDescent="0.2">
      <c r="B657" s="208"/>
      <c r="D657" s="209"/>
      <c r="E657" s="204"/>
      <c r="H657" s="208"/>
      <c r="L657" s="208"/>
      <c r="N657" s="209"/>
      <c r="O657" s="204"/>
      <c r="R657" s="208"/>
      <c r="T657" s="209"/>
      <c r="U657" s="204"/>
      <c r="X657" s="208"/>
      <c r="AA657" s="204"/>
    </row>
    <row r="658" spans="1:108" s="203" customFormat="1" x14ac:dyDescent="0.2">
      <c r="B658" s="208"/>
      <c r="D658" s="209"/>
      <c r="E658" s="204"/>
      <c r="H658" s="208"/>
      <c r="L658" s="208"/>
      <c r="N658" s="209"/>
      <c r="O658" s="204"/>
      <c r="R658" s="208"/>
      <c r="T658" s="209"/>
      <c r="U658" s="204"/>
      <c r="X658" s="208"/>
      <c r="AA658" s="204"/>
    </row>
    <row r="659" spans="1:108" s="203" customFormat="1" x14ac:dyDescent="0.2">
      <c r="B659" s="208"/>
      <c r="D659" s="209"/>
      <c r="E659" s="204"/>
      <c r="H659" s="208"/>
      <c r="L659" s="208"/>
      <c r="N659" s="209"/>
      <c r="O659" s="204"/>
      <c r="R659" s="208"/>
      <c r="T659" s="209"/>
      <c r="U659" s="204"/>
      <c r="X659" s="208"/>
      <c r="AA659" s="204"/>
    </row>
    <row r="660" spans="1:108" s="203" customFormat="1" x14ac:dyDescent="0.2">
      <c r="B660" s="208"/>
      <c r="D660" s="209"/>
      <c r="E660" s="204"/>
      <c r="H660" s="208"/>
      <c r="L660" s="208"/>
      <c r="N660" s="209"/>
      <c r="O660" s="204"/>
      <c r="R660" s="208"/>
      <c r="T660" s="209"/>
      <c r="U660" s="204"/>
      <c r="X660" s="208"/>
      <c r="AA660" s="204"/>
    </row>
    <row r="661" spans="1:108" s="203" customFormat="1" x14ac:dyDescent="0.2">
      <c r="B661" s="208"/>
      <c r="D661" s="209"/>
      <c r="E661" s="204"/>
      <c r="H661" s="208"/>
      <c r="L661" s="208"/>
      <c r="N661" s="209"/>
      <c r="O661" s="204"/>
      <c r="R661" s="208"/>
      <c r="T661" s="209"/>
      <c r="U661" s="204"/>
      <c r="X661" s="208"/>
      <c r="AA661" s="204"/>
    </row>
    <row r="662" spans="1:108" s="203" customFormat="1" x14ac:dyDescent="0.2">
      <c r="B662" s="208"/>
      <c r="D662" s="209"/>
      <c r="E662" s="204"/>
      <c r="H662" s="208"/>
      <c r="L662" s="208"/>
      <c r="N662" s="209"/>
      <c r="O662" s="204"/>
      <c r="R662" s="208"/>
      <c r="T662" s="209"/>
      <c r="U662" s="204"/>
      <c r="X662" s="208"/>
      <c r="AA662" s="204"/>
    </row>
    <row r="663" spans="1:108" s="203" customFormat="1" ht="13.5" thickBot="1" x14ac:dyDescent="0.25">
      <c r="B663" s="208"/>
      <c r="D663" s="209"/>
      <c r="E663" s="204"/>
      <c r="H663" s="208"/>
      <c r="L663" s="208"/>
      <c r="N663" s="209"/>
      <c r="O663" s="204"/>
      <c r="R663" s="208"/>
      <c r="T663" s="209"/>
      <c r="U663" s="204"/>
      <c r="X663" s="208"/>
      <c r="AA663" s="204"/>
    </row>
    <row r="664" spans="1:108" ht="12.75" customHeight="1" x14ac:dyDescent="0.2">
      <c r="A664" s="33">
        <v>31</v>
      </c>
      <c r="B664" s="34"/>
      <c r="C664" s="471" t="s">
        <v>181</v>
      </c>
      <c r="D664" s="458" t="s">
        <v>93</v>
      </c>
      <c r="E664" s="460" t="s">
        <v>21</v>
      </c>
      <c r="F664" s="203"/>
      <c r="G664" s="33"/>
      <c r="H664" s="34"/>
      <c r="I664" s="34"/>
      <c r="J664" s="34"/>
      <c r="K664" s="34"/>
      <c r="L664" s="34"/>
      <c r="M664" s="471" t="s">
        <v>181</v>
      </c>
      <c r="N664" s="458" t="s">
        <v>93</v>
      </c>
      <c r="O664" s="460" t="s">
        <v>21</v>
      </c>
      <c r="Q664" s="33">
        <v>31</v>
      </c>
      <c r="R664" s="34"/>
      <c r="S664" s="471" t="s">
        <v>181</v>
      </c>
      <c r="T664" s="458" t="s">
        <v>93</v>
      </c>
      <c r="U664" s="460" t="s">
        <v>21</v>
      </c>
      <c r="W664" s="33"/>
      <c r="X664" s="34"/>
      <c r="Y664" s="471" t="s">
        <v>181</v>
      </c>
      <c r="Z664" s="471" t="s">
        <v>93</v>
      </c>
      <c r="AA664" s="460" t="s">
        <v>21</v>
      </c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  <c r="AO664" s="203"/>
      <c r="AP664" s="203"/>
      <c r="AQ664" s="203"/>
      <c r="AR664" s="203"/>
      <c r="AS664" s="203"/>
      <c r="AT664" s="203"/>
      <c r="AU664" s="203"/>
      <c r="AV664" s="203"/>
      <c r="AW664" s="203"/>
      <c r="AX664" s="203"/>
      <c r="AY664" s="203"/>
      <c r="AZ664" s="203"/>
      <c r="BA664" s="203"/>
      <c r="BB664" s="203"/>
      <c r="BC664" s="203"/>
      <c r="BD664" s="203"/>
      <c r="BE664" s="203"/>
      <c r="BF664" s="203"/>
      <c r="BG664" s="203"/>
      <c r="BH664" s="203"/>
      <c r="BI664" s="203"/>
      <c r="BJ664" s="203"/>
      <c r="BK664" s="203"/>
      <c r="BL664" s="203"/>
      <c r="BM664" s="203"/>
      <c r="BN664" s="203"/>
      <c r="BO664" s="203"/>
      <c r="BP664" s="203"/>
      <c r="BQ664" s="203"/>
      <c r="BR664" s="203"/>
      <c r="BS664" s="203"/>
      <c r="BT664" s="203"/>
      <c r="BU664" s="203"/>
      <c r="BV664" s="203"/>
      <c r="BW664" s="203"/>
      <c r="BX664" s="203"/>
      <c r="BY664" s="203"/>
      <c r="BZ664" s="203"/>
      <c r="CA664" s="203"/>
      <c r="CB664" s="203"/>
      <c r="CC664" s="203"/>
      <c r="CD664" s="203"/>
      <c r="CE664" s="203"/>
      <c r="CF664" s="203"/>
      <c r="CG664" s="203"/>
      <c r="CH664" s="203"/>
      <c r="CI664" s="203"/>
      <c r="CJ664" s="203"/>
      <c r="CK664" s="203"/>
      <c r="CL664" s="203"/>
      <c r="CM664" s="203"/>
      <c r="CN664" s="203"/>
      <c r="CO664" s="203"/>
      <c r="CP664" s="203"/>
      <c r="CQ664" s="203"/>
      <c r="CR664" s="203"/>
      <c r="CS664" s="203"/>
      <c r="CT664" s="203"/>
      <c r="CU664" s="203"/>
      <c r="CV664" s="203"/>
      <c r="CW664" s="203"/>
      <c r="CX664" s="203"/>
      <c r="CY664" s="203"/>
      <c r="CZ664" s="203"/>
      <c r="DA664" s="203"/>
      <c r="DB664" s="203"/>
      <c r="DC664" s="203"/>
      <c r="DD664" s="203"/>
    </row>
    <row r="665" spans="1:108" ht="38.25" x14ac:dyDescent="0.2">
      <c r="A665" s="35" t="s">
        <v>9</v>
      </c>
      <c r="B665" s="64" t="str">
        <f>+" אסמכתא " &amp; B33 &amp;"         חזרה לטבלה "</f>
        <v xml:space="preserve"> אסמכתא          חזרה לטבלה </v>
      </c>
      <c r="C665" s="472"/>
      <c r="D665" s="459"/>
      <c r="E665" s="478"/>
      <c r="F665" s="203"/>
      <c r="G665" s="35" t="s">
        <v>27</v>
      </c>
      <c r="H665" s="64" t="str">
        <f>+" אסמכתא " &amp; B33 &amp;"         חזרה לטבלה "</f>
        <v xml:space="preserve"> אסמכתא          חזרה לטבלה </v>
      </c>
      <c r="I665" s="36"/>
      <c r="J665" s="36"/>
      <c r="K665" s="36"/>
      <c r="L665" s="64" t="str">
        <f>+" אסמכתא " &amp; B33 &amp;"         חזרה לטבלה "</f>
        <v xml:space="preserve"> אסמכתא          חזרה לטבלה </v>
      </c>
      <c r="M665" s="472"/>
      <c r="N665" s="459"/>
      <c r="O665" s="478"/>
      <c r="Q665" s="35" t="s">
        <v>9</v>
      </c>
      <c r="R665" s="64" t="str">
        <f>+" אסמכתא " &amp; B33 &amp;"         חזרה לטבלה "</f>
        <v xml:space="preserve"> אסמכתא          חזרה לטבלה </v>
      </c>
      <c r="S665" s="472"/>
      <c r="T665" s="459"/>
      <c r="U665" s="478"/>
      <c r="W665" s="35" t="s">
        <v>27</v>
      </c>
      <c r="X665" s="64" t="str">
        <f>+" אסמכתא " &amp; B33 &amp;"         חזרה לטבלה "</f>
        <v xml:space="preserve"> אסמכתא          חזרה לטבלה </v>
      </c>
      <c r="Y665" s="472"/>
      <c r="Z665" s="472"/>
      <c r="AA665" s="478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  <c r="AO665" s="203"/>
      <c r="AP665" s="203"/>
      <c r="AQ665" s="203"/>
      <c r="AR665" s="203"/>
      <c r="AS665" s="203"/>
      <c r="AT665" s="203"/>
      <c r="AU665" s="203"/>
      <c r="AV665" s="203"/>
      <c r="AW665" s="203"/>
      <c r="AX665" s="203"/>
      <c r="AY665" s="203"/>
      <c r="AZ665" s="203"/>
      <c r="BA665" s="203"/>
      <c r="BB665" s="203"/>
      <c r="BC665" s="203"/>
      <c r="BD665" s="203"/>
      <c r="BE665" s="203"/>
      <c r="BF665" s="203"/>
      <c r="BG665" s="203"/>
      <c r="BH665" s="203"/>
      <c r="BI665" s="203"/>
      <c r="BJ665" s="203"/>
      <c r="BK665" s="203"/>
      <c r="BL665" s="203"/>
      <c r="BM665" s="203"/>
      <c r="BN665" s="203"/>
      <c r="BO665" s="203"/>
      <c r="BP665" s="203"/>
      <c r="BQ665" s="203"/>
      <c r="BR665" s="203"/>
      <c r="BS665" s="203"/>
      <c r="BT665" s="203"/>
      <c r="BU665" s="203"/>
      <c r="BV665" s="203"/>
      <c r="BW665" s="203"/>
      <c r="BX665" s="203"/>
      <c r="BY665" s="203"/>
      <c r="BZ665" s="203"/>
      <c r="CA665" s="203"/>
      <c r="CB665" s="203"/>
      <c r="CC665" s="203"/>
      <c r="CD665" s="203"/>
      <c r="CE665" s="203"/>
      <c r="CF665" s="203"/>
      <c r="CG665" s="203"/>
      <c r="CH665" s="203"/>
      <c r="CI665" s="203"/>
      <c r="CJ665" s="203"/>
      <c r="CK665" s="203"/>
      <c r="CL665" s="203"/>
      <c r="CM665" s="203"/>
      <c r="CN665" s="203"/>
      <c r="CO665" s="203"/>
      <c r="CP665" s="203"/>
      <c r="CQ665" s="203"/>
      <c r="CR665" s="203"/>
      <c r="CS665" s="203"/>
      <c r="CT665" s="203"/>
      <c r="CU665" s="203"/>
      <c r="CV665" s="203"/>
      <c r="CW665" s="203"/>
      <c r="CX665" s="203"/>
      <c r="CY665" s="203"/>
      <c r="CZ665" s="203"/>
      <c r="DA665" s="203"/>
      <c r="DB665" s="203"/>
      <c r="DC665" s="203"/>
      <c r="DD665" s="203"/>
    </row>
    <row r="666" spans="1:108" s="203" customFormat="1" x14ac:dyDescent="0.2">
      <c r="A666" s="39">
        <v>1</v>
      </c>
      <c r="B666" s="291"/>
      <c r="C666" s="323"/>
      <c r="D666" s="323"/>
      <c r="E666" s="293"/>
      <c r="G666" s="39">
        <v>12</v>
      </c>
      <c r="H666" s="291"/>
      <c r="I666" s="294"/>
      <c r="J666" s="294"/>
      <c r="K666" s="294"/>
      <c r="L666" s="291"/>
      <c r="M666" s="323"/>
      <c r="N666" s="323"/>
      <c r="O666" s="293"/>
      <c r="Q666" s="39">
        <v>23</v>
      </c>
      <c r="R666" s="291"/>
      <c r="S666" s="323"/>
      <c r="T666" s="323"/>
      <c r="U666" s="293"/>
      <c r="W666" s="39">
        <v>34</v>
      </c>
      <c r="X666" s="291"/>
      <c r="Y666" s="323"/>
      <c r="Z666" s="323"/>
      <c r="AA666" s="293"/>
    </row>
    <row r="667" spans="1:108" s="203" customFormat="1" x14ac:dyDescent="0.2">
      <c r="A667" s="39">
        <v>2</v>
      </c>
      <c r="B667" s="291"/>
      <c r="C667" s="323"/>
      <c r="D667" s="323"/>
      <c r="E667" s="293"/>
      <c r="G667" s="39">
        <v>13</v>
      </c>
      <c r="H667" s="291"/>
      <c r="I667" s="294"/>
      <c r="J667" s="294"/>
      <c r="K667" s="294"/>
      <c r="L667" s="291"/>
      <c r="M667" s="323"/>
      <c r="N667" s="323"/>
      <c r="O667" s="293"/>
      <c r="Q667" s="39">
        <v>24</v>
      </c>
      <c r="R667" s="291"/>
      <c r="S667" s="323"/>
      <c r="T667" s="323"/>
      <c r="U667" s="293"/>
      <c r="W667" s="39">
        <v>35</v>
      </c>
      <c r="X667" s="291"/>
      <c r="Y667" s="323"/>
      <c r="Z667" s="323"/>
      <c r="AA667" s="293"/>
    </row>
    <row r="668" spans="1:108" s="203" customFormat="1" x14ac:dyDescent="0.2">
      <c r="A668" s="39">
        <v>3</v>
      </c>
      <c r="B668" s="291"/>
      <c r="C668" s="323"/>
      <c r="D668" s="323"/>
      <c r="E668" s="293"/>
      <c r="G668" s="39">
        <v>14</v>
      </c>
      <c r="H668" s="291"/>
      <c r="I668" s="294"/>
      <c r="J668" s="294"/>
      <c r="K668" s="294"/>
      <c r="L668" s="291"/>
      <c r="M668" s="323"/>
      <c r="N668" s="323"/>
      <c r="O668" s="293"/>
      <c r="Q668" s="39">
        <v>25</v>
      </c>
      <c r="R668" s="291"/>
      <c r="S668" s="323"/>
      <c r="T668" s="323"/>
      <c r="U668" s="293"/>
      <c r="W668" s="39">
        <v>36</v>
      </c>
      <c r="X668" s="291"/>
      <c r="Y668" s="323"/>
      <c r="Z668" s="323"/>
      <c r="AA668" s="293"/>
    </row>
    <row r="669" spans="1:108" s="203" customFormat="1" x14ac:dyDescent="0.2">
      <c r="A669" s="39">
        <v>4</v>
      </c>
      <c r="B669" s="291"/>
      <c r="C669" s="323"/>
      <c r="D669" s="323"/>
      <c r="E669" s="293"/>
      <c r="G669" s="39">
        <v>15</v>
      </c>
      <c r="H669" s="291"/>
      <c r="I669" s="294"/>
      <c r="J669" s="294"/>
      <c r="K669" s="294"/>
      <c r="L669" s="291"/>
      <c r="M669" s="323"/>
      <c r="N669" s="323"/>
      <c r="O669" s="293"/>
      <c r="Q669" s="39">
        <v>26</v>
      </c>
      <c r="R669" s="291"/>
      <c r="S669" s="323"/>
      <c r="T669" s="323"/>
      <c r="U669" s="293"/>
      <c r="W669" s="39">
        <v>37</v>
      </c>
      <c r="X669" s="291"/>
      <c r="Y669" s="323"/>
      <c r="Z669" s="323"/>
      <c r="AA669" s="293"/>
    </row>
    <row r="670" spans="1:108" s="203" customFormat="1" x14ac:dyDescent="0.2">
      <c r="A670" s="39">
        <v>5</v>
      </c>
      <c r="B670" s="291"/>
      <c r="C670" s="323"/>
      <c r="D670" s="323"/>
      <c r="E670" s="293"/>
      <c r="G670" s="39">
        <v>16</v>
      </c>
      <c r="H670" s="291"/>
      <c r="I670" s="294"/>
      <c r="J670" s="294"/>
      <c r="K670" s="294"/>
      <c r="L670" s="291"/>
      <c r="M670" s="323"/>
      <c r="N670" s="323"/>
      <c r="O670" s="293"/>
      <c r="Q670" s="39">
        <v>27</v>
      </c>
      <c r="R670" s="291"/>
      <c r="S670" s="323"/>
      <c r="T670" s="323"/>
      <c r="U670" s="293"/>
      <c r="W670" s="39">
        <v>38</v>
      </c>
      <c r="X670" s="291"/>
      <c r="Y670" s="323"/>
      <c r="Z670" s="323"/>
      <c r="AA670" s="293"/>
    </row>
    <row r="671" spans="1:108" s="203" customFormat="1" x14ac:dyDescent="0.2">
      <c r="A671" s="39">
        <v>6</v>
      </c>
      <c r="B671" s="291"/>
      <c r="C671" s="323"/>
      <c r="D671" s="323"/>
      <c r="E671" s="293"/>
      <c r="G671" s="39">
        <v>17</v>
      </c>
      <c r="H671" s="291"/>
      <c r="I671" s="294"/>
      <c r="J671" s="294"/>
      <c r="K671" s="294"/>
      <c r="L671" s="291"/>
      <c r="M671" s="323"/>
      <c r="N671" s="323"/>
      <c r="O671" s="293"/>
      <c r="Q671" s="39">
        <v>28</v>
      </c>
      <c r="R671" s="291"/>
      <c r="S671" s="323"/>
      <c r="T671" s="323"/>
      <c r="U671" s="293"/>
      <c r="W671" s="39">
        <v>39</v>
      </c>
      <c r="X671" s="291"/>
      <c r="Y671" s="323"/>
      <c r="Z671" s="323"/>
      <c r="AA671" s="293"/>
    </row>
    <row r="672" spans="1:108" s="203" customFormat="1" x14ac:dyDescent="0.2">
      <c r="A672" s="39">
        <v>7</v>
      </c>
      <c r="B672" s="291"/>
      <c r="C672" s="323"/>
      <c r="D672" s="323"/>
      <c r="E672" s="293"/>
      <c r="G672" s="39">
        <v>18</v>
      </c>
      <c r="H672" s="291"/>
      <c r="I672" s="294"/>
      <c r="J672" s="294"/>
      <c r="K672" s="294"/>
      <c r="L672" s="291"/>
      <c r="M672" s="323"/>
      <c r="N672" s="323"/>
      <c r="O672" s="293"/>
      <c r="Q672" s="39">
        <v>29</v>
      </c>
      <c r="R672" s="291"/>
      <c r="S672" s="323"/>
      <c r="T672" s="323"/>
      <c r="U672" s="293"/>
      <c r="W672" s="39">
        <v>40</v>
      </c>
      <c r="X672" s="291"/>
      <c r="Y672" s="323"/>
      <c r="Z672" s="323"/>
      <c r="AA672" s="293"/>
    </row>
    <row r="673" spans="1:108" s="203" customFormat="1" x14ac:dyDescent="0.2">
      <c r="A673" s="39">
        <v>8</v>
      </c>
      <c r="B673" s="291"/>
      <c r="C673" s="323"/>
      <c r="D673" s="323"/>
      <c r="E673" s="293"/>
      <c r="G673" s="39">
        <v>19</v>
      </c>
      <c r="H673" s="291"/>
      <c r="I673" s="294"/>
      <c r="J673" s="294"/>
      <c r="K673" s="294"/>
      <c r="L673" s="291"/>
      <c r="M673" s="323"/>
      <c r="N673" s="323"/>
      <c r="O673" s="293"/>
      <c r="Q673" s="39">
        <v>30</v>
      </c>
      <c r="R673" s="291"/>
      <c r="S673" s="323"/>
      <c r="T673" s="323"/>
      <c r="U673" s="293"/>
      <c r="W673" s="39">
        <v>41</v>
      </c>
      <c r="X673" s="291"/>
      <c r="Y673" s="323"/>
      <c r="Z673" s="323"/>
      <c r="AA673" s="293"/>
    </row>
    <row r="674" spans="1:108" s="203" customFormat="1" x14ac:dyDescent="0.2">
      <c r="A674" s="39">
        <v>9</v>
      </c>
      <c r="B674" s="291"/>
      <c r="C674" s="323"/>
      <c r="D674" s="323"/>
      <c r="E674" s="293"/>
      <c r="G674" s="39">
        <v>20</v>
      </c>
      <c r="H674" s="291"/>
      <c r="I674" s="294"/>
      <c r="J674" s="294"/>
      <c r="K674" s="294"/>
      <c r="L674" s="291"/>
      <c r="M674" s="323"/>
      <c r="N674" s="323"/>
      <c r="O674" s="293"/>
      <c r="Q674" s="39">
        <v>31</v>
      </c>
      <c r="R674" s="291"/>
      <c r="S674" s="323"/>
      <c r="T674" s="323"/>
      <c r="U674" s="293"/>
      <c r="W674" s="39">
        <v>42</v>
      </c>
      <c r="X674" s="291"/>
      <c r="Y674" s="323"/>
      <c r="Z674" s="323"/>
      <c r="AA674" s="293"/>
    </row>
    <row r="675" spans="1:108" s="203" customFormat="1" x14ac:dyDescent="0.2">
      <c r="A675" s="39">
        <v>10</v>
      </c>
      <c r="B675" s="291"/>
      <c r="C675" s="323"/>
      <c r="D675" s="323"/>
      <c r="E675" s="293"/>
      <c r="G675" s="39">
        <v>21</v>
      </c>
      <c r="H675" s="291"/>
      <c r="I675" s="294"/>
      <c r="J675" s="294"/>
      <c r="K675" s="294"/>
      <c r="L675" s="291"/>
      <c r="M675" s="323"/>
      <c r="N675" s="323"/>
      <c r="O675" s="293"/>
      <c r="Q675" s="39">
        <v>32</v>
      </c>
      <c r="R675" s="291"/>
      <c r="S675" s="323"/>
      <c r="T675" s="323"/>
      <c r="U675" s="293"/>
      <c r="W675" s="39">
        <v>43</v>
      </c>
      <c r="X675" s="291"/>
      <c r="Y675" s="323"/>
      <c r="Z675" s="323"/>
      <c r="AA675" s="293"/>
    </row>
    <row r="676" spans="1:108" s="203" customFormat="1" ht="13.5" thickBot="1" x14ac:dyDescent="0.25">
      <c r="A676" s="39">
        <v>11</v>
      </c>
      <c r="B676" s="291"/>
      <c r="C676" s="323"/>
      <c r="D676" s="323"/>
      <c r="E676" s="293"/>
      <c r="G676" s="39">
        <v>22</v>
      </c>
      <c r="H676" s="291"/>
      <c r="I676" s="294"/>
      <c r="J676" s="294"/>
      <c r="K676" s="294"/>
      <c r="L676" s="291"/>
      <c r="M676" s="323"/>
      <c r="N676" s="323"/>
      <c r="O676" s="293"/>
      <c r="Q676" s="39">
        <v>33</v>
      </c>
      <c r="R676" s="291"/>
      <c r="S676" s="323"/>
      <c r="T676" s="323"/>
      <c r="U676" s="293"/>
      <c r="W676" s="319"/>
      <c r="X676" s="320" t="s">
        <v>5</v>
      </c>
      <c r="Y676" s="321"/>
      <c r="Z676" s="321"/>
      <c r="AA676" s="322">
        <f>SUM(E666:E676)+SUM(O666:O676)+SUM(AA666:AA675)+SUM(U666:U676)</f>
        <v>0</v>
      </c>
    </row>
    <row r="677" spans="1:108" s="203" customFormat="1" x14ac:dyDescent="0.2">
      <c r="B677" s="208"/>
      <c r="D677" s="209"/>
      <c r="E677" s="204"/>
      <c r="H677" s="208"/>
      <c r="L677" s="208"/>
      <c r="N677" s="209"/>
      <c r="O677" s="204"/>
      <c r="R677" s="208"/>
      <c r="T677" s="209"/>
      <c r="U677" s="204"/>
      <c r="X677" s="208"/>
      <c r="AA677" s="204"/>
    </row>
    <row r="678" spans="1:108" s="203" customFormat="1" x14ac:dyDescent="0.2">
      <c r="B678" s="208"/>
      <c r="D678" s="209"/>
      <c r="E678" s="204"/>
      <c r="H678" s="208"/>
      <c r="L678" s="208"/>
      <c r="N678" s="209"/>
      <c r="O678" s="204"/>
      <c r="R678" s="208"/>
      <c r="T678" s="209"/>
      <c r="U678" s="204"/>
      <c r="X678" s="208"/>
      <c r="AA678" s="204"/>
    </row>
    <row r="679" spans="1:108" s="203" customFormat="1" x14ac:dyDescent="0.2">
      <c r="B679" s="208"/>
      <c r="D679" s="209"/>
      <c r="E679" s="204"/>
      <c r="H679" s="208"/>
      <c r="L679" s="208"/>
      <c r="N679" s="209"/>
      <c r="O679" s="204"/>
      <c r="R679" s="208"/>
      <c r="T679" s="209"/>
      <c r="U679" s="204"/>
      <c r="X679" s="208"/>
      <c r="AA679" s="204"/>
    </row>
    <row r="680" spans="1:108" s="203" customFormat="1" x14ac:dyDescent="0.2">
      <c r="B680" s="208"/>
      <c r="D680" s="209"/>
      <c r="E680" s="204"/>
      <c r="H680" s="208"/>
      <c r="L680" s="208"/>
      <c r="N680" s="209"/>
      <c r="O680" s="204"/>
      <c r="R680" s="208"/>
      <c r="T680" s="209"/>
      <c r="U680" s="204"/>
      <c r="X680" s="208"/>
      <c r="AA680" s="204"/>
    </row>
    <row r="681" spans="1:108" s="203" customFormat="1" x14ac:dyDescent="0.2">
      <c r="B681" s="208"/>
      <c r="D681" s="209"/>
      <c r="E681" s="204"/>
      <c r="H681" s="208"/>
      <c r="L681" s="208"/>
      <c r="N681" s="209"/>
      <c r="O681" s="204"/>
      <c r="R681" s="208"/>
      <c r="T681" s="209"/>
      <c r="U681" s="204"/>
      <c r="X681" s="208"/>
      <c r="AA681" s="204"/>
    </row>
    <row r="682" spans="1:108" s="203" customFormat="1" x14ac:dyDescent="0.2">
      <c r="B682" s="208"/>
      <c r="D682" s="209"/>
      <c r="E682" s="204"/>
      <c r="H682" s="208"/>
      <c r="L682" s="208"/>
      <c r="N682" s="209"/>
      <c r="O682" s="204"/>
      <c r="R682" s="208"/>
      <c r="T682" s="209"/>
      <c r="U682" s="204"/>
      <c r="X682" s="208"/>
      <c r="AA682" s="204"/>
    </row>
    <row r="683" spans="1:108" s="203" customFormat="1" ht="13.5" thickBot="1" x14ac:dyDescent="0.25">
      <c r="B683" s="208"/>
      <c r="D683" s="209"/>
      <c r="E683" s="204"/>
      <c r="H683" s="208"/>
      <c r="L683" s="208"/>
      <c r="N683" s="209"/>
      <c r="O683" s="204"/>
      <c r="R683" s="208"/>
      <c r="T683" s="209"/>
      <c r="U683" s="204"/>
      <c r="X683" s="208"/>
      <c r="AA683" s="204"/>
    </row>
    <row r="684" spans="1:108" ht="12.75" customHeight="1" x14ac:dyDescent="0.2">
      <c r="A684" s="33">
        <v>32</v>
      </c>
      <c r="B684" s="34"/>
      <c r="C684" s="471" t="s">
        <v>181</v>
      </c>
      <c r="D684" s="458" t="s">
        <v>93</v>
      </c>
      <c r="E684" s="460" t="s">
        <v>21</v>
      </c>
      <c r="F684" s="203"/>
      <c r="G684" s="33"/>
      <c r="H684" s="34"/>
      <c r="I684" s="34"/>
      <c r="J684" s="34"/>
      <c r="K684" s="34"/>
      <c r="L684" s="34"/>
      <c r="M684" s="471" t="s">
        <v>181</v>
      </c>
      <c r="N684" s="458" t="s">
        <v>93</v>
      </c>
      <c r="O684" s="460" t="s">
        <v>21</v>
      </c>
      <c r="Q684" s="33">
        <v>32</v>
      </c>
      <c r="R684" s="34"/>
      <c r="S684" s="471" t="s">
        <v>181</v>
      </c>
      <c r="T684" s="458" t="s">
        <v>93</v>
      </c>
      <c r="U684" s="460" t="s">
        <v>21</v>
      </c>
      <c r="W684" s="33"/>
      <c r="X684" s="34"/>
      <c r="Y684" s="471" t="s">
        <v>181</v>
      </c>
      <c r="Z684" s="471" t="s">
        <v>93</v>
      </c>
      <c r="AA684" s="460" t="s">
        <v>21</v>
      </c>
      <c r="AB684" s="203"/>
      <c r="AC684" s="203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  <c r="AO684" s="203"/>
      <c r="AP684" s="203"/>
      <c r="AQ684" s="203"/>
      <c r="AR684" s="203"/>
      <c r="AS684" s="203"/>
      <c r="AT684" s="203"/>
      <c r="AU684" s="203"/>
      <c r="AV684" s="203"/>
      <c r="AW684" s="203"/>
      <c r="AX684" s="203"/>
      <c r="AY684" s="203"/>
      <c r="AZ684" s="203"/>
      <c r="BA684" s="203"/>
      <c r="BB684" s="203"/>
      <c r="BC684" s="203"/>
      <c r="BD684" s="203"/>
      <c r="BE684" s="203"/>
      <c r="BF684" s="203"/>
      <c r="BG684" s="203"/>
      <c r="BH684" s="203"/>
      <c r="BI684" s="203"/>
      <c r="BJ684" s="203"/>
      <c r="BK684" s="203"/>
      <c r="BL684" s="203"/>
      <c r="BM684" s="203"/>
      <c r="BN684" s="203"/>
      <c r="BO684" s="203"/>
      <c r="BP684" s="203"/>
      <c r="BQ684" s="203"/>
      <c r="BR684" s="203"/>
      <c r="BS684" s="203"/>
      <c r="BT684" s="203"/>
      <c r="BU684" s="203"/>
      <c r="BV684" s="203"/>
      <c r="BW684" s="203"/>
      <c r="BX684" s="203"/>
      <c r="BY684" s="203"/>
      <c r="BZ684" s="203"/>
      <c r="CA684" s="203"/>
      <c r="CB684" s="203"/>
      <c r="CC684" s="203"/>
      <c r="CD684" s="203"/>
      <c r="CE684" s="203"/>
      <c r="CF684" s="203"/>
      <c r="CG684" s="203"/>
      <c r="CH684" s="203"/>
      <c r="CI684" s="203"/>
      <c r="CJ684" s="203"/>
      <c r="CK684" s="203"/>
      <c r="CL684" s="203"/>
      <c r="CM684" s="203"/>
      <c r="CN684" s="203"/>
      <c r="CO684" s="203"/>
      <c r="CP684" s="203"/>
      <c r="CQ684" s="203"/>
      <c r="CR684" s="203"/>
      <c r="CS684" s="203"/>
      <c r="CT684" s="203"/>
      <c r="CU684" s="203"/>
      <c r="CV684" s="203"/>
      <c r="CW684" s="203"/>
      <c r="CX684" s="203"/>
      <c r="CY684" s="203"/>
      <c r="CZ684" s="203"/>
      <c r="DA684" s="203"/>
      <c r="DB684" s="203"/>
      <c r="DC684" s="203"/>
      <c r="DD684" s="203"/>
    </row>
    <row r="685" spans="1:108" ht="38.25" x14ac:dyDescent="0.2">
      <c r="A685" s="35" t="s">
        <v>9</v>
      </c>
      <c r="B685" s="64" t="str">
        <f>+" אסמכתא " &amp; B34 &amp;"         חזרה לטבלה "</f>
        <v xml:space="preserve"> אסמכתא          חזרה לטבלה </v>
      </c>
      <c r="C685" s="472"/>
      <c r="D685" s="459"/>
      <c r="E685" s="478"/>
      <c r="F685" s="203"/>
      <c r="G685" s="35" t="s">
        <v>27</v>
      </c>
      <c r="H685" s="64" t="str">
        <f>+" אסמכתא " &amp; B34 &amp;"         חזרה לטבלה "</f>
        <v xml:space="preserve"> אסמכתא          חזרה לטבלה </v>
      </c>
      <c r="I685" s="36"/>
      <c r="J685" s="36"/>
      <c r="K685" s="36"/>
      <c r="L685" s="64" t="str">
        <f>+" אסמכתא " &amp; B34 &amp;"         חזרה לטבלה "</f>
        <v xml:space="preserve"> אסמכתא          חזרה לטבלה </v>
      </c>
      <c r="M685" s="472"/>
      <c r="N685" s="459"/>
      <c r="O685" s="478"/>
      <c r="Q685" s="35" t="s">
        <v>9</v>
      </c>
      <c r="R685" s="64" t="str">
        <f>+" אסמכתא " &amp; B34 &amp;"         חזרה לטבלה "</f>
        <v xml:space="preserve"> אסמכתא          חזרה לטבלה </v>
      </c>
      <c r="S685" s="472"/>
      <c r="T685" s="459"/>
      <c r="U685" s="478"/>
      <c r="W685" s="35" t="s">
        <v>27</v>
      </c>
      <c r="X685" s="64" t="str">
        <f>+" אסמכתא " &amp; B34 &amp;"         חזרה לטבלה "</f>
        <v xml:space="preserve"> אסמכתא          חזרה לטבלה </v>
      </c>
      <c r="Y685" s="472"/>
      <c r="Z685" s="472"/>
      <c r="AA685" s="478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3"/>
      <c r="AT685" s="203"/>
      <c r="AU685" s="203"/>
      <c r="AV685" s="203"/>
      <c r="AW685" s="203"/>
      <c r="AX685" s="203"/>
      <c r="AY685" s="203"/>
      <c r="AZ685" s="203"/>
      <c r="BA685" s="203"/>
      <c r="BB685" s="203"/>
      <c r="BC685" s="203"/>
      <c r="BD685" s="203"/>
      <c r="BE685" s="203"/>
      <c r="BF685" s="203"/>
      <c r="BG685" s="203"/>
      <c r="BH685" s="203"/>
      <c r="BI685" s="203"/>
      <c r="BJ685" s="203"/>
      <c r="BK685" s="203"/>
      <c r="BL685" s="203"/>
      <c r="BM685" s="203"/>
      <c r="BN685" s="203"/>
      <c r="BO685" s="203"/>
      <c r="BP685" s="203"/>
      <c r="BQ685" s="203"/>
      <c r="BR685" s="203"/>
      <c r="BS685" s="203"/>
      <c r="BT685" s="203"/>
      <c r="BU685" s="203"/>
      <c r="BV685" s="203"/>
      <c r="BW685" s="203"/>
      <c r="BX685" s="203"/>
      <c r="BY685" s="203"/>
      <c r="BZ685" s="203"/>
      <c r="CA685" s="203"/>
      <c r="CB685" s="203"/>
      <c r="CC685" s="203"/>
      <c r="CD685" s="203"/>
      <c r="CE685" s="203"/>
      <c r="CF685" s="203"/>
      <c r="CG685" s="203"/>
      <c r="CH685" s="203"/>
      <c r="CI685" s="203"/>
      <c r="CJ685" s="203"/>
      <c r="CK685" s="203"/>
      <c r="CL685" s="203"/>
      <c r="CM685" s="203"/>
      <c r="CN685" s="203"/>
      <c r="CO685" s="203"/>
      <c r="CP685" s="203"/>
      <c r="CQ685" s="203"/>
      <c r="CR685" s="203"/>
      <c r="CS685" s="203"/>
      <c r="CT685" s="203"/>
      <c r="CU685" s="203"/>
      <c r="CV685" s="203"/>
      <c r="CW685" s="203"/>
      <c r="CX685" s="203"/>
      <c r="CY685" s="203"/>
      <c r="CZ685" s="203"/>
      <c r="DA685" s="203"/>
      <c r="DB685" s="203"/>
      <c r="DC685" s="203"/>
      <c r="DD685" s="203"/>
    </row>
    <row r="686" spans="1:108" s="203" customFormat="1" x14ac:dyDescent="0.2">
      <c r="A686" s="39">
        <v>1</v>
      </c>
      <c r="B686" s="291"/>
      <c r="C686" s="323"/>
      <c r="D686" s="323"/>
      <c r="E686" s="293"/>
      <c r="G686" s="39">
        <v>12</v>
      </c>
      <c r="H686" s="291"/>
      <c r="I686" s="294"/>
      <c r="J686" s="294"/>
      <c r="K686" s="294"/>
      <c r="L686" s="291"/>
      <c r="M686" s="323"/>
      <c r="N686" s="323"/>
      <c r="O686" s="293"/>
      <c r="Q686" s="39">
        <v>23</v>
      </c>
      <c r="R686" s="291"/>
      <c r="S686" s="323"/>
      <c r="T686" s="323"/>
      <c r="U686" s="293"/>
      <c r="W686" s="39">
        <v>34</v>
      </c>
      <c r="X686" s="291"/>
      <c r="Y686" s="323"/>
      <c r="Z686" s="323"/>
      <c r="AA686" s="293"/>
    </row>
    <row r="687" spans="1:108" s="203" customFormat="1" x14ac:dyDescent="0.2">
      <c r="A687" s="39">
        <v>2</v>
      </c>
      <c r="B687" s="291"/>
      <c r="C687" s="323"/>
      <c r="D687" s="323"/>
      <c r="E687" s="293"/>
      <c r="G687" s="39">
        <v>13</v>
      </c>
      <c r="H687" s="291"/>
      <c r="I687" s="294"/>
      <c r="J687" s="294"/>
      <c r="K687" s="294"/>
      <c r="L687" s="291"/>
      <c r="M687" s="323"/>
      <c r="N687" s="323"/>
      <c r="O687" s="293"/>
      <c r="Q687" s="39">
        <v>24</v>
      </c>
      <c r="R687" s="291"/>
      <c r="S687" s="323"/>
      <c r="T687" s="323"/>
      <c r="U687" s="293"/>
      <c r="W687" s="39">
        <v>35</v>
      </c>
      <c r="X687" s="291"/>
      <c r="Y687" s="323"/>
      <c r="Z687" s="323"/>
      <c r="AA687" s="293"/>
    </row>
    <row r="688" spans="1:108" s="203" customFormat="1" x14ac:dyDescent="0.2">
      <c r="A688" s="39">
        <v>3</v>
      </c>
      <c r="B688" s="291"/>
      <c r="C688" s="323"/>
      <c r="D688" s="323"/>
      <c r="E688" s="293"/>
      <c r="G688" s="39">
        <v>14</v>
      </c>
      <c r="H688" s="291"/>
      <c r="I688" s="294"/>
      <c r="J688" s="294"/>
      <c r="K688" s="294"/>
      <c r="L688" s="291"/>
      <c r="M688" s="323"/>
      <c r="N688" s="323"/>
      <c r="O688" s="293"/>
      <c r="Q688" s="39">
        <v>25</v>
      </c>
      <c r="R688" s="291"/>
      <c r="S688" s="323"/>
      <c r="T688" s="323"/>
      <c r="U688" s="293"/>
      <c r="W688" s="39">
        <v>36</v>
      </c>
      <c r="X688" s="291"/>
      <c r="Y688" s="323"/>
      <c r="Z688" s="323"/>
      <c r="AA688" s="293"/>
    </row>
    <row r="689" spans="1:108" s="203" customFormat="1" x14ac:dyDescent="0.2">
      <c r="A689" s="39">
        <v>4</v>
      </c>
      <c r="B689" s="291"/>
      <c r="C689" s="323"/>
      <c r="D689" s="323"/>
      <c r="E689" s="293"/>
      <c r="G689" s="39">
        <v>15</v>
      </c>
      <c r="H689" s="291"/>
      <c r="I689" s="294"/>
      <c r="J689" s="294"/>
      <c r="K689" s="294"/>
      <c r="L689" s="291"/>
      <c r="M689" s="323"/>
      <c r="N689" s="323"/>
      <c r="O689" s="293"/>
      <c r="Q689" s="39">
        <v>26</v>
      </c>
      <c r="R689" s="291"/>
      <c r="S689" s="323"/>
      <c r="T689" s="323"/>
      <c r="U689" s="293"/>
      <c r="W689" s="39">
        <v>37</v>
      </c>
      <c r="X689" s="291"/>
      <c r="Y689" s="323"/>
      <c r="Z689" s="323"/>
      <c r="AA689" s="293"/>
    </row>
    <row r="690" spans="1:108" s="203" customFormat="1" x14ac:dyDescent="0.2">
      <c r="A690" s="39">
        <v>5</v>
      </c>
      <c r="B690" s="291"/>
      <c r="C690" s="323"/>
      <c r="D690" s="323"/>
      <c r="E690" s="293"/>
      <c r="G690" s="39">
        <v>16</v>
      </c>
      <c r="H690" s="291"/>
      <c r="I690" s="294"/>
      <c r="J690" s="294"/>
      <c r="K690" s="294"/>
      <c r="L690" s="291"/>
      <c r="M690" s="323"/>
      <c r="N690" s="323"/>
      <c r="O690" s="293"/>
      <c r="Q690" s="39">
        <v>27</v>
      </c>
      <c r="R690" s="291"/>
      <c r="S690" s="323"/>
      <c r="T690" s="323"/>
      <c r="U690" s="293"/>
      <c r="W690" s="39">
        <v>38</v>
      </c>
      <c r="X690" s="291"/>
      <c r="Y690" s="323"/>
      <c r="Z690" s="323"/>
      <c r="AA690" s="293"/>
    </row>
    <row r="691" spans="1:108" s="203" customFormat="1" x14ac:dyDescent="0.2">
      <c r="A691" s="39">
        <v>6</v>
      </c>
      <c r="B691" s="291"/>
      <c r="C691" s="323"/>
      <c r="D691" s="323"/>
      <c r="E691" s="293"/>
      <c r="G691" s="39">
        <v>17</v>
      </c>
      <c r="H691" s="291"/>
      <c r="I691" s="294"/>
      <c r="J691" s="294"/>
      <c r="K691" s="294"/>
      <c r="L691" s="291"/>
      <c r="M691" s="323"/>
      <c r="N691" s="323"/>
      <c r="O691" s="293"/>
      <c r="Q691" s="39">
        <v>28</v>
      </c>
      <c r="R691" s="291"/>
      <c r="S691" s="323"/>
      <c r="T691" s="323"/>
      <c r="U691" s="293"/>
      <c r="W691" s="39">
        <v>39</v>
      </c>
      <c r="X691" s="291"/>
      <c r="Y691" s="323"/>
      <c r="Z691" s="323"/>
      <c r="AA691" s="293"/>
    </row>
    <row r="692" spans="1:108" s="203" customFormat="1" x14ac:dyDescent="0.2">
      <c r="A692" s="39">
        <v>7</v>
      </c>
      <c r="B692" s="291"/>
      <c r="C692" s="323"/>
      <c r="D692" s="323"/>
      <c r="E692" s="293"/>
      <c r="G692" s="39">
        <v>18</v>
      </c>
      <c r="H692" s="291"/>
      <c r="I692" s="294"/>
      <c r="J692" s="294"/>
      <c r="K692" s="294"/>
      <c r="L692" s="291"/>
      <c r="M692" s="323"/>
      <c r="N692" s="323"/>
      <c r="O692" s="293"/>
      <c r="Q692" s="39">
        <v>29</v>
      </c>
      <c r="R692" s="291"/>
      <c r="S692" s="323"/>
      <c r="T692" s="323"/>
      <c r="U692" s="293"/>
      <c r="W692" s="39">
        <v>40</v>
      </c>
      <c r="X692" s="291"/>
      <c r="Y692" s="323"/>
      <c r="Z692" s="323"/>
      <c r="AA692" s="293"/>
    </row>
    <row r="693" spans="1:108" s="203" customFormat="1" x14ac:dyDescent="0.2">
      <c r="A693" s="39">
        <v>8</v>
      </c>
      <c r="B693" s="291"/>
      <c r="C693" s="323"/>
      <c r="D693" s="323"/>
      <c r="E693" s="293"/>
      <c r="G693" s="39">
        <v>19</v>
      </c>
      <c r="H693" s="291"/>
      <c r="I693" s="294"/>
      <c r="J693" s="294"/>
      <c r="K693" s="294"/>
      <c r="L693" s="291"/>
      <c r="M693" s="323"/>
      <c r="N693" s="323"/>
      <c r="O693" s="293"/>
      <c r="Q693" s="39">
        <v>30</v>
      </c>
      <c r="R693" s="291"/>
      <c r="S693" s="323"/>
      <c r="T693" s="323"/>
      <c r="U693" s="293"/>
      <c r="W693" s="39">
        <v>41</v>
      </c>
      <c r="X693" s="291"/>
      <c r="Y693" s="323"/>
      <c r="Z693" s="323"/>
      <c r="AA693" s="293"/>
    </row>
    <row r="694" spans="1:108" s="203" customFormat="1" x14ac:dyDescent="0.2">
      <c r="A694" s="39">
        <v>9</v>
      </c>
      <c r="B694" s="291"/>
      <c r="C694" s="323"/>
      <c r="D694" s="323"/>
      <c r="E694" s="293"/>
      <c r="G694" s="39">
        <v>20</v>
      </c>
      <c r="H694" s="291"/>
      <c r="I694" s="294"/>
      <c r="J694" s="294"/>
      <c r="K694" s="294"/>
      <c r="L694" s="291"/>
      <c r="M694" s="323"/>
      <c r="N694" s="323"/>
      <c r="O694" s="293"/>
      <c r="Q694" s="39">
        <v>31</v>
      </c>
      <c r="R694" s="291"/>
      <c r="S694" s="323"/>
      <c r="T694" s="323"/>
      <c r="U694" s="293"/>
      <c r="W694" s="39">
        <v>42</v>
      </c>
      <c r="X694" s="291"/>
      <c r="Y694" s="323"/>
      <c r="Z694" s="323"/>
      <c r="AA694" s="293"/>
    </row>
    <row r="695" spans="1:108" s="203" customFormat="1" x14ac:dyDescent="0.2">
      <c r="A695" s="39">
        <v>10</v>
      </c>
      <c r="B695" s="291"/>
      <c r="C695" s="323"/>
      <c r="D695" s="323"/>
      <c r="E695" s="293"/>
      <c r="G695" s="39">
        <v>21</v>
      </c>
      <c r="H695" s="291"/>
      <c r="I695" s="294"/>
      <c r="J695" s="294"/>
      <c r="K695" s="294"/>
      <c r="L695" s="291"/>
      <c r="M695" s="323"/>
      <c r="N695" s="323"/>
      <c r="O695" s="293"/>
      <c r="Q695" s="39">
        <v>32</v>
      </c>
      <c r="R695" s="291"/>
      <c r="S695" s="323"/>
      <c r="T695" s="323"/>
      <c r="U695" s="293"/>
      <c r="W695" s="39">
        <v>43</v>
      </c>
      <c r="X695" s="291"/>
      <c r="Y695" s="323"/>
      <c r="Z695" s="323"/>
      <c r="AA695" s="293"/>
    </row>
    <row r="696" spans="1:108" s="203" customFormat="1" ht="13.5" thickBot="1" x14ac:dyDescent="0.25">
      <c r="A696" s="39">
        <v>11</v>
      </c>
      <c r="B696" s="291"/>
      <c r="C696" s="323"/>
      <c r="D696" s="323"/>
      <c r="E696" s="293"/>
      <c r="G696" s="39">
        <v>22</v>
      </c>
      <c r="H696" s="291"/>
      <c r="I696" s="294"/>
      <c r="J696" s="294"/>
      <c r="K696" s="294"/>
      <c r="L696" s="291"/>
      <c r="M696" s="323"/>
      <c r="N696" s="323"/>
      <c r="O696" s="293"/>
      <c r="Q696" s="39">
        <v>33</v>
      </c>
      <c r="R696" s="291"/>
      <c r="S696" s="323"/>
      <c r="T696" s="323"/>
      <c r="U696" s="293"/>
      <c r="W696" s="319"/>
      <c r="X696" s="320" t="s">
        <v>5</v>
      </c>
      <c r="Y696" s="321"/>
      <c r="Z696" s="321"/>
      <c r="AA696" s="322">
        <f>SUM(E686:E696)+SUM(O686:O696)+SUM(AA686:AA695)+SUM(U686:U696)</f>
        <v>0</v>
      </c>
    </row>
    <row r="697" spans="1:108" s="203" customFormat="1" x14ac:dyDescent="0.2">
      <c r="B697" s="208"/>
      <c r="D697" s="209"/>
      <c r="E697" s="204"/>
      <c r="H697" s="208"/>
      <c r="L697" s="208"/>
      <c r="N697" s="209"/>
      <c r="O697" s="204"/>
      <c r="R697" s="208"/>
      <c r="T697" s="209"/>
      <c r="U697" s="204"/>
      <c r="X697" s="208"/>
      <c r="AA697" s="204"/>
    </row>
    <row r="698" spans="1:108" s="203" customFormat="1" x14ac:dyDescent="0.2">
      <c r="B698" s="208"/>
      <c r="D698" s="209"/>
      <c r="E698" s="204"/>
      <c r="H698" s="208"/>
      <c r="L698" s="208"/>
      <c r="N698" s="209"/>
      <c r="O698" s="204"/>
      <c r="R698" s="208"/>
      <c r="T698" s="209"/>
      <c r="U698" s="204"/>
      <c r="X698" s="208"/>
      <c r="AA698" s="204"/>
    </row>
    <row r="699" spans="1:108" s="203" customFormat="1" x14ac:dyDescent="0.2">
      <c r="B699" s="208"/>
      <c r="D699" s="209"/>
      <c r="E699" s="204"/>
      <c r="H699" s="208"/>
      <c r="L699" s="208"/>
      <c r="N699" s="209"/>
      <c r="O699" s="204"/>
      <c r="R699" s="208"/>
      <c r="T699" s="209"/>
      <c r="U699" s="204"/>
      <c r="X699" s="208"/>
      <c r="AA699" s="204"/>
    </row>
    <row r="700" spans="1:108" s="203" customFormat="1" x14ac:dyDescent="0.2">
      <c r="B700" s="208"/>
      <c r="D700" s="209"/>
      <c r="E700" s="204"/>
      <c r="H700" s="208"/>
      <c r="L700" s="208"/>
      <c r="N700" s="209"/>
      <c r="O700" s="204"/>
      <c r="R700" s="208"/>
      <c r="T700" s="209"/>
      <c r="U700" s="204"/>
      <c r="X700" s="208"/>
      <c r="AA700" s="204"/>
    </row>
    <row r="701" spans="1:108" s="203" customFormat="1" x14ac:dyDescent="0.2">
      <c r="B701" s="208"/>
      <c r="D701" s="209"/>
      <c r="E701" s="204"/>
      <c r="H701" s="208"/>
      <c r="L701" s="208"/>
      <c r="N701" s="209"/>
      <c r="O701" s="204"/>
      <c r="R701" s="208"/>
      <c r="T701" s="209"/>
      <c r="U701" s="204"/>
      <c r="X701" s="208"/>
      <c r="AA701" s="204"/>
    </row>
    <row r="702" spans="1:108" s="203" customFormat="1" x14ac:dyDescent="0.2">
      <c r="B702" s="208"/>
      <c r="D702" s="209"/>
      <c r="E702" s="204"/>
      <c r="H702" s="208"/>
      <c r="L702" s="208"/>
      <c r="N702" s="209"/>
      <c r="O702" s="204"/>
      <c r="R702" s="208"/>
      <c r="T702" s="209"/>
      <c r="U702" s="204"/>
      <c r="X702" s="208"/>
      <c r="AA702" s="204"/>
    </row>
    <row r="703" spans="1:108" s="203" customFormat="1" ht="13.5" thickBot="1" x14ac:dyDescent="0.25">
      <c r="B703" s="208"/>
      <c r="D703" s="209"/>
      <c r="E703" s="204"/>
      <c r="H703" s="208"/>
      <c r="L703" s="208"/>
      <c r="N703" s="209"/>
      <c r="O703" s="204"/>
      <c r="R703" s="208"/>
      <c r="T703" s="209"/>
      <c r="U703" s="204"/>
      <c r="X703" s="208"/>
      <c r="AA703" s="204"/>
    </row>
    <row r="704" spans="1:108" ht="12.75" customHeight="1" x14ac:dyDescent="0.2">
      <c r="A704" s="33">
        <v>33</v>
      </c>
      <c r="B704" s="34"/>
      <c r="C704" s="471" t="s">
        <v>181</v>
      </c>
      <c r="D704" s="458" t="s">
        <v>93</v>
      </c>
      <c r="E704" s="460" t="s">
        <v>21</v>
      </c>
      <c r="F704" s="203"/>
      <c r="G704" s="33"/>
      <c r="H704" s="34"/>
      <c r="I704" s="34"/>
      <c r="J704" s="34"/>
      <c r="K704" s="34"/>
      <c r="L704" s="34"/>
      <c r="M704" s="471" t="s">
        <v>181</v>
      </c>
      <c r="N704" s="458" t="s">
        <v>93</v>
      </c>
      <c r="O704" s="460" t="s">
        <v>21</v>
      </c>
      <c r="Q704" s="33">
        <v>33</v>
      </c>
      <c r="R704" s="34"/>
      <c r="S704" s="471" t="s">
        <v>181</v>
      </c>
      <c r="T704" s="458" t="s">
        <v>93</v>
      </c>
      <c r="U704" s="460" t="s">
        <v>21</v>
      </c>
      <c r="W704" s="33"/>
      <c r="X704" s="34"/>
      <c r="Y704" s="471" t="s">
        <v>181</v>
      </c>
      <c r="Z704" s="471" t="s">
        <v>93</v>
      </c>
      <c r="AA704" s="460" t="s">
        <v>21</v>
      </c>
      <c r="AB704" s="203"/>
      <c r="AC704" s="203"/>
      <c r="AD704" s="203"/>
      <c r="AE704" s="203"/>
      <c r="AF704" s="203"/>
      <c r="AG704" s="203"/>
      <c r="AH704" s="203"/>
      <c r="AI704" s="203"/>
      <c r="AJ704" s="203"/>
      <c r="AK704" s="203"/>
      <c r="AL704" s="203"/>
      <c r="AM704" s="203"/>
      <c r="AN704" s="203"/>
      <c r="AO704" s="203"/>
      <c r="AP704" s="203"/>
      <c r="AQ704" s="203"/>
      <c r="AR704" s="203"/>
      <c r="AS704" s="203"/>
      <c r="AT704" s="203"/>
      <c r="AU704" s="203"/>
      <c r="AV704" s="203"/>
      <c r="AW704" s="203"/>
      <c r="AX704" s="203"/>
      <c r="AY704" s="203"/>
      <c r="AZ704" s="203"/>
      <c r="BA704" s="203"/>
      <c r="BB704" s="203"/>
      <c r="BC704" s="203"/>
      <c r="BD704" s="203"/>
      <c r="BE704" s="203"/>
      <c r="BF704" s="203"/>
      <c r="BG704" s="203"/>
      <c r="BH704" s="203"/>
      <c r="BI704" s="203"/>
      <c r="BJ704" s="203"/>
      <c r="BK704" s="203"/>
      <c r="BL704" s="203"/>
      <c r="BM704" s="203"/>
      <c r="BN704" s="203"/>
      <c r="BO704" s="203"/>
      <c r="BP704" s="203"/>
      <c r="BQ704" s="203"/>
      <c r="BR704" s="203"/>
      <c r="BS704" s="203"/>
      <c r="BT704" s="203"/>
      <c r="BU704" s="203"/>
      <c r="BV704" s="203"/>
      <c r="BW704" s="203"/>
      <c r="BX704" s="203"/>
      <c r="BY704" s="203"/>
      <c r="BZ704" s="203"/>
      <c r="CA704" s="203"/>
      <c r="CB704" s="203"/>
      <c r="CC704" s="203"/>
      <c r="CD704" s="203"/>
      <c r="CE704" s="203"/>
      <c r="CF704" s="203"/>
      <c r="CG704" s="203"/>
      <c r="CH704" s="203"/>
      <c r="CI704" s="203"/>
      <c r="CJ704" s="203"/>
      <c r="CK704" s="203"/>
      <c r="CL704" s="203"/>
      <c r="CM704" s="203"/>
      <c r="CN704" s="203"/>
      <c r="CO704" s="203"/>
      <c r="CP704" s="203"/>
      <c r="CQ704" s="203"/>
      <c r="CR704" s="203"/>
      <c r="CS704" s="203"/>
      <c r="CT704" s="203"/>
      <c r="CU704" s="203"/>
      <c r="CV704" s="203"/>
      <c r="CW704" s="203"/>
      <c r="CX704" s="203"/>
      <c r="CY704" s="203"/>
      <c r="CZ704" s="203"/>
      <c r="DA704" s="203"/>
      <c r="DB704" s="203"/>
      <c r="DC704" s="203"/>
      <c r="DD704" s="203"/>
    </row>
    <row r="705" spans="1:108" ht="38.25" x14ac:dyDescent="0.2">
      <c r="A705" s="35" t="s">
        <v>9</v>
      </c>
      <c r="B705" s="64" t="str">
        <f>+" אסמכתא " &amp; B35 &amp;"         חזרה לטבלה "</f>
        <v xml:space="preserve"> אסמכתא          חזרה לטבלה </v>
      </c>
      <c r="C705" s="472"/>
      <c r="D705" s="459"/>
      <c r="E705" s="478"/>
      <c r="F705" s="203"/>
      <c r="G705" s="35" t="s">
        <v>27</v>
      </c>
      <c r="H705" s="64" t="str">
        <f>+" אסמכתא " &amp; B35 &amp;"         חזרה לטבלה "</f>
        <v xml:space="preserve"> אסמכתא          חזרה לטבלה </v>
      </c>
      <c r="I705" s="36"/>
      <c r="J705" s="36"/>
      <c r="K705" s="36"/>
      <c r="L705" s="64" t="str">
        <f>+" אסמכתא " &amp; B35 &amp;"         חזרה לטבלה "</f>
        <v xml:space="preserve"> אסמכתא          חזרה לטבלה </v>
      </c>
      <c r="M705" s="472"/>
      <c r="N705" s="459"/>
      <c r="O705" s="478"/>
      <c r="Q705" s="35" t="s">
        <v>9</v>
      </c>
      <c r="R705" s="64" t="str">
        <f>+" אסמכתא " &amp; B35 &amp;"         חזרה לטבלה "</f>
        <v xml:space="preserve"> אסמכתא          חזרה לטבלה </v>
      </c>
      <c r="S705" s="472"/>
      <c r="T705" s="459"/>
      <c r="U705" s="478"/>
      <c r="W705" s="35" t="s">
        <v>27</v>
      </c>
      <c r="X705" s="64" t="str">
        <f>+" אסמכתא " &amp; B35 &amp;"         חזרה לטבלה "</f>
        <v xml:space="preserve"> אסמכתא          חזרה לטבלה </v>
      </c>
      <c r="Y705" s="472"/>
      <c r="Z705" s="472"/>
      <c r="AA705" s="478"/>
      <c r="AB705" s="203"/>
      <c r="AC705" s="203"/>
      <c r="AD705" s="203"/>
      <c r="AE705" s="203"/>
      <c r="AF705" s="203"/>
      <c r="AG705" s="203"/>
      <c r="AH705" s="203"/>
      <c r="AI705" s="203"/>
      <c r="AJ705" s="203"/>
      <c r="AK705" s="203"/>
      <c r="AL705" s="203"/>
      <c r="AM705" s="203"/>
      <c r="AN705" s="203"/>
      <c r="AO705" s="203"/>
      <c r="AP705" s="203"/>
      <c r="AQ705" s="203"/>
      <c r="AR705" s="203"/>
      <c r="AS705" s="203"/>
      <c r="AT705" s="203"/>
      <c r="AU705" s="203"/>
      <c r="AV705" s="203"/>
      <c r="AW705" s="203"/>
      <c r="AX705" s="203"/>
      <c r="AY705" s="203"/>
      <c r="AZ705" s="203"/>
      <c r="BA705" s="203"/>
      <c r="BB705" s="203"/>
      <c r="BC705" s="203"/>
      <c r="BD705" s="203"/>
      <c r="BE705" s="203"/>
      <c r="BF705" s="203"/>
      <c r="BG705" s="203"/>
      <c r="BH705" s="203"/>
      <c r="BI705" s="203"/>
      <c r="BJ705" s="203"/>
      <c r="BK705" s="203"/>
      <c r="BL705" s="203"/>
      <c r="BM705" s="203"/>
      <c r="BN705" s="203"/>
      <c r="BO705" s="203"/>
      <c r="BP705" s="203"/>
      <c r="BQ705" s="203"/>
      <c r="BR705" s="203"/>
      <c r="BS705" s="203"/>
      <c r="BT705" s="203"/>
      <c r="BU705" s="203"/>
      <c r="BV705" s="203"/>
      <c r="BW705" s="203"/>
      <c r="BX705" s="203"/>
      <c r="BY705" s="203"/>
      <c r="BZ705" s="203"/>
      <c r="CA705" s="203"/>
      <c r="CB705" s="203"/>
      <c r="CC705" s="203"/>
      <c r="CD705" s="203"/>
      <c r="CE705" s="203"/>
      <c r="CF705" s="203"/>
      <c r="CG705" s="203"/>
      <c r="CH705" s="203"/>
      <c r="CI705" s="203"/>
      <c r="CJ705" s="203"/>
      <c r="CK705" s="203"/>
      <c r="CL705" s="203"/>
      <c r="CM705" s="203"/>
      <c r="CN705" s="203"/>
      <c r="CO705" s="203"/>
      <c r="CP705" s="203"/>
      <c r="CQ705" s="203"/>
      <c r="CR705" s="203"/>
      <c r="CS705" s="203"/>
      <c r="CT705" s="203"/>
      <c r="CU705" s="203"/>
      <c r="CV705" s="203"/>
      <c r="CW705" s="203"/>
      <c r="CX705" s="203"/>
      <c r="CY705" s="203"/>
      <c r="CZ705" s="203"/>
      <c r="DA705" s="203"/>
      <c r="DB705" s="203"/>
      <c r="DC705" s="203"/>
      <c r="DD705" s="203"/>
    </row>
    <row r="706" spans="1:108" s="203" customFormat="1" x14ac:dyDescent="0.2">
      <c r="A706" s="39">
        <v>1</v>
      </c>
      <c r="B706" s="291"/>
      <c r="C706" s="323"/>
      <c r="D706" s="323"/>
      <c r="E706" s="293"/>
      <c r="G706" s="39">
        <v>12</v>
      </c>
      <c r="H706" s="291"/>
      <c r="I706" s="294"/>
      <c r="J706" s="294"/>
      <c r="K706" s="294"/>
      <c r="L706" s="291"/>
      <c r="M706" s="323"/>
      <c r="N706" s="323"/>
      <c r="O706" s="293"/>
      <c r="Q706" s="39">
        <v>23</v>
      </c>
      <c r="R706" s="291"/>
      <c r="S706" s="323"/>
      <c r="T706" s="323"/>
      <c r="U706" s="293"/>
      <c r="W706" s="39">
        <v>34</v>
      </c>
      <c r="X706" s="291"/>
      <c r="Y706" s="323"/>
      <c r="Z706" s="323"/>
      <c r="AA706" s="293"/>
    </row>
    <row r="707" spans="1:108" s="203" customFormat="1" x14ac:dyDescent="0.2">
      <c r="A707" s="39">
        <v>2</v>
      </c>
      <c r="B707" s="291"/>
      <c r="C707" s="323"/>
      <c r="D707" s="323"/>
      <c r="E707" s="293"/>
      <c r="G707" s="39">
        <v>13</v>
      </c>
      <c r="H707" s="291"/>
      <c r="I707" s="294"/>
      <c r="J707" s="294"/>
      <c r="K707" s="294"/>
      <c r="L707" s="291"/>
      <c r="M707" s="323"/>
      <c r="N707" s="323"/>
      <c r="O707" s="293"/>
      <c r="Q707" s="39">
        <v>24</v>
      </c>
      <c r="R707" s="291"/>
      <c r="S707" s="323"/>
      <c r="T707" s="323"/>
      <c r="U707" s="293"/>
      <c r="W707" s="39">
        <v>35</v>
      </c>
      <c r="X707" s="291"/>
      <c r="Y707" s="323"/>
      <c r="Z707" s="323"/>
      <c r="AA707" s="293"/>
    </row>
    <row r="708" spans="1:108" s="203" customFormat="1" x14ac:dyDescent="0.2">
      <c r="A708" s="39">
        <v>3</v>
      </c>
      <c r="B708" s="291"/>
      <c r="C708" s="323"/>
      <c r="D708" s="323"/>
      <c r="E708" s="293"/>
      <c r="G708" s="39">
        <v>14</v>
      </c>
      <c r="H708" s="291"/>
      <c r="I708" s="294"/>
      <c r="J708" s="294"/>
      <c r="K708" s="294"/>
      <c r="L708" s="291"/>
      <c r="M708" s="323"/>
      <c r="N708" s="323"/>
      <c r="O708" s="293"/>
      <c r="Q708" s="39">
        <v>25</v>
      </c>
      <c r="R708" s="291"/>
      <c r="S708" s="323"/>
      <c r="T708" s="323"/>
      <c r="U708" s="293"/>
      <c r="W708" s="39">
        <v>36</v>
      </c>
      <c r="X708" s="291"/>
      <c r="Y708" s="323"/>
      <c r="Z708" s="323"/>
      <c r="AA708" s="293"/>
    </row>
    <row r="709" spans="1:108" s="203" customFormat="1" x14ac:dyDescent="0.2">
      <c r="A709" s="39">
        <v>4</v>
      </c>
      <c r="B709" s="291"/>
      <c r="C709" s="323"/>
      <c r="D709" s="323"/>
      <c r="E709" s="293"/>
      <c r="G709" s="39">
        <v>15</v>
      </c>
      <c r="H709" s="291"/>
      <c r="I709" s="294"/>
      <c r="J709" s="294"/>
      <c r="K709" s="294"/>
      <c r="L709" s="291"/>
      <c r="M709" s="323"/>
      <c r="N709" s="323"/>
      <c r="O709" s="293"/>
      <c r="Q709" s="39">
        <v>26</v>
      </c>
      <c r="R709" s="291"/>
      <c r="S709" s="323"/>
      <c r="T709" s="323"/>
      <c r="U709" s="293"/>
      <c r="W709" s="39">
        <v>37</v>
      </c>
      <c r="X709" s="291"/>
      <c r="Y709" s="323"/>
      <c r="Z709" s="323"/>
      <c r="AA709" s="293"/>
    </row>
    <row r="710" spans="1:108" s="203" customFormat="1" x14ac:dyDescent="0.2">
      <c r="A710" s="39">
        <v>5</v>
      </c>
      <c r="B710" s="291"/>
      <c r="C710" s="323"/>
      <c r="D710" s="323"/>
      <c r="E710" s="293"/>
      <c r="G710" s="39">
        <v>16</v>
      </c>
      <c r="H710" s="291"/>
      <c r="I710" s="294"/>
      <c r="J710" s="294"/>
      <c r="K710" s="294"/>
      <c r="L710" s="291"/>
      <c r="M710" s="323"/>
      <c r="N710" s="323"/>
      <c r="O710" s="293"/>
      <c r="Q710" s="39">
        <v>27</v>
      </c>
      <c r="R710" s="291"/>
      <c r="S710" s="323"/>
      <c r="T710" s="323"/>
      <c r="U710" s="293"/>
      <c r="W710" s="39">
        <v>38</v>
      </c>
      <c r="X710" s="291"/>
      <c r="Y710" s="323"/>
      <c r="Z710" s="323"/>
      <c r="AA710" s="293"/>
    </row>
    <row r="711" spans="1:108" s="203" customFormat="1" x14ac:dyDescent="0.2">
      <c r="A711" s="39">
        <v>6</v>
      </c>
      <c r="B711" s="291"/>
      <c r="C711" s="323"/>
      <c r="D711" s="323"/>
      <c r="E711" s="293"/>
      <c r="G711" s="39">
        <v>17</v>
      </c>
      <c r="H711" s="291"/>
      <c r="I711" s="294"/>
      <c r="J711" s="294"/>
      <c r="K711" s="294"/>
      <c r="L711" s="291"/>
      <c r="M711" s="323"/>
      <c r="N711" s="323"/>
      <c r="O711" s="293"/>
      <c r="Q711" s="39">
        <v>28</v>
      </c>
      <c r="R711" s="291"/>
      <c r="S711" s="323"/>
      <c r="T711" s="323"/>
      <c r="U711" s="293"/>
      <c r="W711" s="39">
        <v>39</v>
      </c>
      <c r="X711" s="291"/>
      <c r="Y711" s="323"/>
      <c r="Z711" s="323"/>
      <c r="AA711" s="293"/>
    </row>
    <row r="712" spans="1:108" s="203" customFormat="1" x14ac:dyDescent="0.2">
      <c r="A712" s="39">
        <v>7</v>
      </c>
      <c r="B712" s="291"/>
      <c r="C712" s="323"/>
      <c r="D712" s="323"/>
      <c r="E712" s="293"/>
      <c r="G712" s="39">
        <v>18</v>
      </c>
      <c r="H712" s="291"/>
      <c r="I712" s="294"/>
      <c r="J712" s="294"/>
      <c r="K712" s="294"/>
      <c r="L712" s="291"/>
      <c r="M712" s="323"/>
      <c r="N712" s="323"/>
      <c r="O712" s="293"/>
      <c r="Q712" s="39">
        <v>29</v>
      </c>
      <c r="R712" s="291"/>
      <c r="S712" s="323"/>
      <c r="T712" s="323"/>
      <c r="U712" s="293"/>
      <c r="W712" s="39">
        <v>40</v>
      </c>
      <c r="X712" s="291"/>
      <c r="Y712" s="323"/>
      <c r="Z712" s="323"/>
      <c r="AA712" s="293"/>
    </row>
    <row r="713" spans="1:108" s="203" customFormat="1" x14ac:dyDescent="0.2">
      <c r="A713" s="39">
        <v>8</v>
      </c>
      <c r="B713" s="291"/>
      <c r="C713" s="323"/>
      <c r="D713" s="323"/>
      <c r="E713" s="293"/>
      <c r="G713" s="39">
        <v>19</v>
      </c>
      <c r="H713" s="291"/>
      <c r="I713" s="294"/>
      <c r="J713" s="294"/>
      <c r="K713" s="294"/>
      <c r="L713" s="291"/>
      <c r="M713" s="323"/>
      <c r="N713" s="323"/>
      <c r="O713" s="293"/>
      <c r="Q713" s="39">
        <v>30</v>
      </c>
      <c r="R713" s="291"/>
      <c r="S713" s="323"/>
      <c r="T713" s="323"/>
      <c r="U713" s="293"/>
      <c r="W713" s="39">
        <v>41</v>
      </c>
      <c r="X713" s="291"/>
      <c r="Y713" s="323"/>
      <c r="Z713" s="323"/>
      <c r="AA713" s="293"/>
    </row>
    <row r="714" spans="1:108" s="203" customFormat="1" x14ac:dyDescent="0.2">
      <c r="A714" s="39">
        <v>9</v>
      </c>
      <c r="B714" s="291"/>
      <c r="C714" s="323"/>
      <c r="D714" s="323"/>
      <c r="E714" s="293"/>
      <c r="G714" s="39">
        <v>20</v>
      </c>
      <c r="H714" s="291"/>
      <c r="I714" s="294"/>
      <c r="J714" s="294"/>
      <c r="K714" s="294"/>
      <c r="L714" s="291"/>
      <c r="M714" s="323"/>
      <c r="N714" s="323"/>
      <c r="O714" s="293"/>
      <c r="Q714" s="39">
        <v>31</v>
      </c>
      <c r="R714" s="291"/>
      <c r="S714" s="323"/>
      <c r="T714" s="323"/>
      <c r="U714" s="293"/>
      <c r="W714" s="39">
        <v>42</v>
      </c>
      <c r="X714" s="291"/>
      <c r="Y714" s="323"/>
      <c r="Z714" s="323"/>
      <c r="AA714" s="293"/>
    </row>
    <row r="715" spans="1:108" s="203" customFormat="1" x14ac:dyDescent="0.2">
      <c r="A715" s="39">
        <v>10</v>
      </c>
      <c r="B715" s="291"/>
      <c r="C715" s="323"/>
      <c r="D715" s="323"/>
      <c r="E715" s="293"/>
      <c r="G715" s="39">
        <v>21</v>
      </c>
      <c r="H715" s="291"/>
      <c r="I715" s="294"/>
      <c r="J715" s="294"/>
      <c r="K715" s="294"/>
      <c r="L715" s="291"/>
      <c r="M715" s="323"/>
      <c r="N715" s="323"/>
      <c r="O715" s="293"/>
      <c r="Q715" s="39">
        <v>32</v>
      </c>
      <c r="R715" s="291"/>
      <c r="S715" s="323"/>
      <c r="T715" s="323"/>
      <c r="U715" s="293"/>
      <c r="W715" s="39">
        <v>43</v>
      </c>
      <c r="X715" s="291"/>
      <c r="Y715" s="323"/>
      <c r="Z715" s="323"/>
      <c r="AA715" s="293"/>
    </row>
    <row r="716" spans="1:108" s="203" customFormat="1" ht="13.5" thickBot="1" x14ac:dyDescent="0.25">
      <c r="A716" s="39">
        <v>11</v>
      </c>
      <c r="B716" s="291"/>
      <c r="C716" s="323"/>
      <c r="D716" s="323"/>
      <c r="E716" s="293"/>
      <c r="G716" s="39">
        <v>22</v>
      </c>
      <c r="H716" s="291"/>
      <c r="I716" s="294"/>
      <c r="J716" s="294"/>
      <c r="K716" s="294"/>
      <c r="L716" s="291"/>
      <c r="M716" s="323"/>
      <c r="N716" s="323"/>
      <c r="O716" s="293"/>
      <c r="Q716" s="39">
        <v>33</v>
      </c>
      <c r="R716" s="291"/>
      <c r="S716" s="323"/>
      <c r="T716" s="323"/>
      <c r="U716" s="293"/>
      <c r="W716" s="319"/>
      <c r="X716" s="320" t="s">
        <v>5</v>
      </c>
      <c r="Y716" s="321"/>
      <c r="Z716" s="321"/>
      <c r="AA716" s="322">
        <f>SUM(E706:E716)+SUM(O706:O716)+SUM(AA706:AA715)+SUM(U706:U716)</f>
        <v>0</v>
      </c>
    </row>
    <row r="717" spans="1:108" s="203" customFormat="1" x14ac:dyDescent="0.2">
      <c r="B717" s="208"/>
      <c r="D717" s="209"/>
      <c r="E717" s="204"/>
      <c r="H717" s="208"/>
      <c r="L717" s="208"/>
      <c r="N717" s="209"/>
      <c r="O717" s="204"/>
      <c r="R717" s="208"/>
      <c r="T717" s="209"/>
      <c r="U717" s="204"/>
      <c r="X717" s="208"/>
      <c r="AA717" s="204"/>
    </row>
    <row r="718" spans="1:108" s="203" customFormat="1" x14ac:dyDescent="0.2">
      <c r="B718" s="208"/>
      <c r="D718" s="209"/>
      <c r="E718" s="204"/>
      <c r="H718" s="208"/>
      <c r="L718" s="208"/>
      <c r="N718" s="209"/>
      <c r="O718" s="204"/>
      <c r="R718" s="208"/>
      <c r="T718" s="209"/>
      <c r="U718" s="204"/>
      <c r="X718" s="208"/>
      <c r="AA718" s="204"/>
    </row>
    <row r="719" spans="1:108" s="203" customFormat="1" x14ac:dyDescent="0.2">
      <c r="B719" s="208"/>
      <c r="D719" s="209"/>
      <c r="E719" s="204"/>
      <c r="H719" s="208"/>
      <c r="L719" s="208"/>
      <c r="N719" s="209"/>
      <c r="O719" s="204"/>
      <c r="R719" s="208"/>
      <c r="T719" s="209"/>
      <c r="U719" s="204"/>
      <c r="X719" s="208"/>
      <c r="AA719" s="204"/>
    </row>
    <row r="720" spans="1:108" s="203" customFormat="1" x14ac:dyDescent="0.2">
      <c r="B720" s="208"/>
      <c r="D720" s="209"/>
      <c r="E720" s="204"/>
      <c r="H720" s="208"/>
      <c r="L720" s="208"/>
      <c r="N720" s="209"/>
      <c r="O720" s="204"/>
      <c r="R720" s="208"/>
      <c r="T720" s="209"/>
      <c r="U720" s="204"/>
      <c r="X720" s="208"/>
      <c r="AA720" s="204"/>
    </row>
    <row r="721" spans="1:108" s="203" customFormat="1" x14ac:dyDescent="0.2">
      <c r="B721" s="208"/>
      <c r="D721" s="209"/>
      <c r="E721" s="204"/>
      <c r="H721" s="208"/>
      <c r="L721" s="208"/>
      <c r="N721" s="209"/>
      <c r="O721" s="204"/>
      <c r="R721" s="208"/>
      <c r="T721" s="209"/>
      <c r="U721" s="204"/>
      <c r="X721" s="208"/>
      <c r="AA721" s="204"/>
    </row>
    <row r="722" spans="1:108" s="203" customFormat="1" x14ac:dyDescent="0.2">
      <c r="B722" s="208"/>
      <c r="D722" s="209"/>
      <c r="E722" s="204"/>
      <c r="H722" s="208"/>
      <c r="L722" s="208"/>
      <c r="N722" s="209"/>
      <c r="O722" s="204"/>
      <c r="R722" s="208"/>
      <c r="T722" s="209"/>
      <c r="U722" s="204"/>
      <c r="X722" s="208"/>
      <c r="AA722" s="204"/>
    </row>
    <row r="723" spans="1:108" s="203" customFormat="1" ht="13.5" thickBot="1" x14ac:dyDescent="0.25">
      <c r="B723" s="208"/>
      <c r="D723" s="209"/>
      <c r="E723" s="204"/>
      <c r="H723" s="208"/>
      <c r="L723" s="208"/>
      <c r="N723" s="209"/>
      <c r="O723" s="204"/>
      <c r="R723" s="208"/>
      <c r="T723" s="209"/>
      <c r="U723" s="204"/>
      <c r="X723" s="208"/>
      <c r="AA723" s="204"/>
    </row>
    <row r="724" spans="1:108" ht="12.75" customHeight="1" x14ac:dyDescent="0.2">
      <c r="A724" s="33">
        <v>34</v>
      </c>
      <c r="B724" s="34"/>
      <c r="C724" s="471" t="s">
        <v>181</v>
      </c>
      <c r="D724" s="458" t="s">
        <v>93</v>
      </c>
      <c r="E724" s="460" t="s">
        <v>21</v>
      </c>
      <c r="F724" s="203"/>
      <c r="G724" s="33"/>
      <c r="H724" s="34"/>
      <c r="I724" s="34"/>
      <c r="J724" s="34"/>
      <c r="K724" s="34"/>
      <c r="L724" s="34"/>
      <c r="M724" s="471" t="s">
        <v>181</v>
      </c>
      <c r="N724" s="458" t="s">
        <v>93</v>
      </c>
      <c r="O724" s="460" t="s">
        <v>21</v>
      </c>
      <c r="Q724" s="33">
        <v>34</v>
      </c>
      <c r="R724" s="34"/>
      <c r="S724" s="471" t="s">
        <v>181</v>
      </c>
      <c r="T724" s="458" t="s">
        <v>93</v>
      </c>
      <c r="U724" s="460" t="s">
        <v>21</v>
      </c>
      <c r="W724" s="33"/>
      <c r="X724" s="34"/>
      <c r="Y724" s="471" t="s">
        <v>181</v>
      </c>
      <c r="Z724" s="471" t="s">
        <v>93</v>
      </c>
      <c r="AA724" s="460" t="s">
        <v>21</v>
      </c>
      <c r="AB724" s="203"/>
      <c r="AC724" s="203"/>
      <c r="AD724" s="203"/>
      <c r="AE724" s="203"/>
      <c r="AF724" s="203"/>
      <c r="AG724" s="203"/>
      <c r="AH724" s="203"/>
      <c r="AI724" s="203"/>
      <c r="AJ724" s="203"/>
      <c r="AK724" s="203"/>
      <c r="AL724" s="203"/>
      <c r="AM724" s="203"/>
      <c r="AN724" s="203"/>
      <c r="AO724" s="203"/>
      <c r="AP724" s="203"/>
      <c r="AQ724" s="203"/>
      <c r="AR724" s="203"/>
      <c r="AS724" s="203"/>
      <c r="AT724" s="203"/>
      <c r="AU724" s="203"/>
      <c r="AV724" s="203"/>
      <c r="AW724" s="203"/>
      <c r="AX724" s="203"/>
      <c r="AY724" s="203"/>
      <c r="AZ724" s="203"/>
      <c r="BA724" s="203"/>
      <c r="BB724" s="203"/>
      <c r="BC724" s="203"/>
      <c r="BD724" s="203"/>
      <c r="BE724" s="203"/>
      <c r="BF724" s="203"/>
      <c r="BG724" s="203"/>
      <c r="BH724" s="203"/>
      <c r="BI724" s="203"/>
      <c r="BJ724" s="203"/>
      <c r="BK724" s="203"/>
      <c r="BL724" s="203"/>
      <c r="BM724" s="203"/>
      <c r="BN724" s="203"/>
      <c r="BO724" s="203"/>
      <c r="BP724" s="203"/>
      <c r="BQ724" s="203"/>
      <c r="BR724" s="203"/>
      <c r="BS724" s="203"/>
      <c r="BT724" s="203"/>
      <c r="BU724" s="203"/>
      <c r="BV724" s="203"/>
      <c r="BW724" s="203"/>
      <c r="BX724" s="203"/>
      <c r="BY724" s="203"/>
      <c r="BZ724" s="203"/>
      <c r="CA724" s="203"/>
      <c r="CB724" s="203"/>
      <c r="CC724" s="203"/>
      <c r="CD724" s="203"/>
      <c r="CE724" s="203"/>
      <c r="CF724" s="203"/>
      <c r="CG724" s="203"/>
      <c r="CH724" s="203"/>
      <c r="CI724" s="203"/>
      <c r="CJ724" s="203"/>
      <c r="CK724" s="203"/>
      <c r="CL724" s="203"/>
      <c r="CM724" s="203"/>
      <c r="CN724" s="203"/>
      <c r="CO724" s="203"/>
      <c r="CP724" s="203"/>
      <c r="CQ724" s="203"/>
      <c r="CR724" s="203"/>
      <c r="CS724" s="203"/>
      <c r="CT724" s="203"/>
      <c r="CU724" s="203"/>
      <c r="CV724" s="203"/>
      <c r="CW724" s="203"/>
      <c r="CX724" s="203"/>
      <c r="CY724" s="203"/>
      <c r="CZ724" s="203"/>
      <c r="DA724" s="203"/>
      <c r="DB724" s="203"/>
      <c r="DC724" s="203"/>
      <c r="DD724" s="203"/>
    </row>
    <row r="725" spans="1:108" ht="38.25" x14ac:dyDescent="0.2">
      <c r="A725" s="35" t="s">
        <v>9</v>
      </c>
      <c r="B725" s="64" t="str">
        <f>+" אסמכתא " &amp; B36 &amp;"         חזרה לטבלה "</f>
        <v xml:space="preserve"> אסמכתא          חזרה לטבלה </v>
      </c>
      <c r="C725" s="472"/>
      <c r="D725" s="459"/>
      <c r="E725" s="478"/>
      <c r="F725" s="203"/>
      <c r="G725" s="35" t="s">
        <v>27</v>
      </c>
      <c r="H725" s="64" t="str">
        <f>+" אסמכתא " &amp; B36 &amp;"         חזרה לטבלה "</f>
        <v xml:space="preserve"> אסמכתא          חזרה לטבלה </v>
      </c>
      <c r="I725" s="36"/>
      <c r="J725" s="36"/>
      <c r="K725" s="36"/>
      <c r="L725" s="64" t="str">
        <f>+" אסמכתא " &amp; B36 &amp;"         חזרה לטבלה "</f>
        <v xml:space="preserve"> אסמכתא          חזרה לטבלה </v>
      </c>
      <c r="M725" s="472"/>
      <c r="N725" s="459"/>
      <c r="O725" s="478"/>
      <c r="Q725" s="35" t="s">
        <v>9</v>
      </c>
      <c r="R725" s="64" t="str">
        <f>+" אסמכתא " &amp; B36 &amp;"         חזרה לטבלה "</f>
        <v xml:space="preserve"> אסמכתא          חזרה לטבלה </v>
      </c>
      <c r="S725" s="472"/>
      <c r="T725" s="459"/>
      <c r="U725" s="478"/>
      <c r="W725" s="35" t="s">
        <v>27</v>
      </c>
      <c r="X725" s="64" t="str">
        <f>+" אסמכתא " &amp; B36 &amp;"         חזרה לטבלה "</f>
        <v xml:space="preserve"> אסמכתא          חזרה לטבלה </v>
      </c>
      <c r="Y725" s="472"/>
      <c r="Z725" s="472"/>
      <c r="AA725" s="478"/>
      <c r="AB725" s="203"/>
      <c r="AC725" s="203"/>
      <c r="AD725" s="203"/>
      <c r="AE725" s="203"/>
      <c r="AF725" s="203"/>
      <c r="AG725" s="203"/>
      <c r="AH725" s="203"/>
      <c r="AI725" s="203"/>
      <c r="AJ725" s="203"/>
      <c r="AK725" s="203"/>
      <c r="AL725" s="203"/>
      <c r="AM725" s="203"/>
      <c r="AN725" s="203"/>
      <c r="AO725" s="203"/>
      <c r="AP725" s="203"/>
      <c r="AQ725" s="203"/>
      <c r="AR725" s="203"/>
      <c r="AS725" s="203"/>
      <c r="AT725" s="203"/>
      <c r="AU725" s="203"/>
      <c r="AV725" s="203"/>
      <c r="AW725" s="203"/>
      <c r="AX725" s="203"/>
      <c r="AY725" s="203"/>
      <c r="AZ725" s="203"/>
      <c r="BA725" s="203"/>
      <c r="BB725" s="203"/>
      <c r="BC725" s="203"/>
      <c r="BD725" s="203"/>
      <c r="BE725" s="203"/>
      <c r="BF725" s="203"/>
      <c r="BG725" s="203"/>
      <c r="BH725" s="203"/>
      <c r="BI725" s="203"/>
      <c r="BJ725" s="203"/>
      <c r="BK725" s="203"/>
      <c r="BL725" s="203"/>
      <c r="BM725" s="203"/>
      <c r="BN725" s="203"/>
      <c r="BO725" s="203"/>
      <c r="BP725" s="203"/>
      <c r="BQ725" s="203"/>
      <c r="BR725" s="203"/>
      <c r="BS725" s="203"/>
      <c r="BT725" s="203"/>
      <c r="BU725" s="203"/>
      <c r="BV725" s="203"/>
      <c r="BW725" s="203"/>
      <c r="BX725" s="203"/>
      <c r="BY725" s="203"/>
      <c r="BZ725" s="203"/>
      <c r="CA725" s="203"/>
      <c r="CB725" s="203"/>
      <c r="CC725" s="203"/>
      <c r="CD725" s="203"/>
      <c r="CE725" s="203"/>
      <c r="CF725" s="203"/>
      <c r="CG725" s="203"/>
      <c r="CH725" s="203"/>
      <c r="CI725" s="203"/>
      <c r="CJ725" s="203"/>
      <c r="CK725" s="203"/>
      <c r="CL725" s="203"/>
      <c r="CM725" s="203"/>
      <c r="CN725" s="203"/>
      <c r="CO725" s="203"/>
      <c r="CP725" s="203"/>
      <c r="CQ725" s="203"/>
      <c r="CR725" s="203"/>
      <c r="CS725" s="203"/>
      <c r="CT725" s="203"/>
      <c r="CU725" s="203"/>
      <c r="CV725" s="203"/>
      <c r="CW725" s="203"/>
      <c r="CX725" s="203"/>
      <c r="CY725" s="203"/>
      <c r="CZ725" s="203"/>
      <c r="DA725" s="203"/>
      <c r="DB725" s="203"/>
      <c r="DC725" s="203"/>
      <c r="DD725" s="203"/>
    </row>
    <row r="726" spans="1:108" s="203" customFormat="1" x14ac:dyDescent="0.2">
      <c r="A726" s="39">
        <v>1</v>
      </c>
      <c r="B726" s="291"/>
      <c r="C726" s="323"/>
      <c r="D726" s="323"/>
      <c r="E726" s="293"/>
      <c r="G726" s="39">
        <v>12</v>
      </c>
      <c r="H726" s="291"/>
      <c r="I726" s="294"/>
      <c r="J726" s="294"/>
      <c r="K726" s="294"/>
      <c r="L726" s="291"/>
      <c r="M726" s="323"/>
      <c r="N726" s="323"/>
      <c r="O726" s="293"/>
      <c r="Q726" s="39">
        <v>23</v>
      </c>
      <c r="R726" s="291"/>
      <c r="S726" s="323"/>
      <c r="T726" s="323"/>
      <c r="U726" s="293"/>
      <c r="W726" s="39">
        <v>34</v>
      </c>
      <c r="X726" s="291"/>
      <c r="Y726" s="323"/>
      <c r="Z726" s="323"/>
      <c r="AA726" s="293"/>
    </row>
    <row r="727" spans="1:108" s="203" customFormat="1" x14ac:dyDescent="0.2">
      <c r="A727" s="39">
        <v>2</v>
      </c>
      <c r="B727" s="291"/>
      <c r="C727" s="323"/>
      <c r="D727" s="323"/>
      <c r="E727" s="293"/>
      <c r="G727" s="39">
        <v>13</v>
      </c>
      <c r="H727" s="291"/>
      <c r="I727" s="294"/>
      <c r="J727" s="294"/>
      <c r="K727" s="294"/>
      <c r="L727" s="291"/>
      <c r="M727" s="323"/>
      <c r="N727" s="323"/>
      <c r="O727" s="293"/>
      <c r="Q727" s="39">
        <v>24</v>
      </c>
      <c r="R727" s="291"/>
      <c r="S727" s="323"/>
      <c r="T727" s="323"/>
      <c r="U727" s="293"/>
      <c r="W727" s="39">
        <v>35</v>
      </c>
      <c r="X727" s="291"/>
      <c r="Y727" s="323"/>
      <c r="Z727" s="323"/>
      <c r="AA727" s="293"/>
    </row>
    <row r="728" spans="1:108" s="203" customFormat="1" x14ac:dyDescent="0.2">
      <c r="A728" s="39">
        <v>3</v>
      </c>
      <c r="B728" s="291"/>
      <c r="C728" s="323"/>
      <c r="D728" s="323"/>
      <c r="E728" s="293"/>
      <c r="G728" s="39">
        <v>14</v>
      </c>
      <c r="H728" s="291"/>
      <c r="I728" s="294"/>
      <c r="J728" s="294"/>
      <c r="K728" s="294"/>
      <c r="L728" s="291"/>
      <c r="M728" s="323"/>
      <c r="N728" s="323"/>
      <c r="O728" s="293"/>
      <c r="Q728" s="39">
        <v>25</v>
      </c>
      <c r="R728" s="291"/>
      <c r="S728" s="323"/>
      <c r="T728" s="323"/>
      <c r="U728" s="293"/>
      <c r="W728" s="39">
        <v>36</v>
      </c>
      <c r="X728" s="291"/>
      <c r="Y728" s="323"/>
      <c r="Z728" s="323"/>
      <c r="AA728" s="293"/>
    </row>
    <row r="729" spans="1:108" s="203" customFormat="1" x14ac:dyDescent="0.2">
      <c r="A729" s="39">
        <v>4</v>
      </c>
      <c r="B729" s="291"/>
      <c r="C729" s="323"/>
      <c r="D729" s="323"/>
      <c r="E729" s="293"/>
      <c r="G729" s="39">
        <v>15</v>
      </c>
      <c r="H729" s="291"/>
      <c r="I729" s="294"/>
      <c r="J729" s="294"/>
      <c r="K729" s="294"/>
      <c r="L729" s="291"/>
      <c r="M729" s="323"/>
      <c r="N729" s="323"/>
      <c r="O729" s="293"/>
      <c r="Q729" s="39">
        <v>26</v>
      </c>
      <c r="R729" s="291"/>
      <c r="S729" s="323"/>
      <c r="T729" s="323"/>
      <c r="U729" s="293"/>
      <c r="W729" s="39">
        <v>37</v>
      </c>
      <c r="X729" s="291"/>
      <c r="Y729" s="323"/>
      <c r="Z729" s="323"/>
      <c r="AA729" s="293"/>
    </row>
    <row r="730" spans="1:108" s="203" customFormat="1" x14ac:dyDescent="0.2">
      <c r="A730" s="39">
        <v>5</v>
      </c>
      <c r="B730" s="291"/>
      <c r="C730" s="323"/>
      <c r="D730" s="323"/>
      <c r="E730" s="293"/>
      <c r="G730" s="39">
        <v>16</v>
      </c>
      <c r="H730" s="291"/>
      <c r="I730" s="294"/>
      <c r="J730" s="294"/>
      <c r="K730" s="294"/>
      <c r="L730" s="291"/>
      <c r="M730" s="323"/>
      <c r="N730" s="323"/>
      <c r="O730" s="293"/>
      <c r="Q730" s="39">
        <v>27</v>
      </c>
      <c r="R730" s="291"/>
      <c r="S730" s="323"/>
      <c r="T730" s="323"/>
      <c r="U730" s="293"/>
      <c r="W730" s="39">
        <v>38</v>
      </c>
      <c r="X730" s="291"/>
      <c r="Y730" s="323"/>
      <c r="Z730" s="323"/>
      <c r="AA730" s="293"/>
    </row>
    <row r="731" spans="1:108" s="203" customFormat="1" x14ac:dyDescent="0.2">
      <c r="A731" s="39">
        <v>6</v>
      </c>
      <c r="B731" s="291"/>
      <c r="C731" s="323"/>
      <c r="D731" s="323"/>
      <c r="E731" s="293"/>
      <c r="G731" s="39">
        <v>17</v>
      </c>
      <c r="H731" s="291"/>
      <c r="I731" s="294"/>
      <c r="J731" s="294"/>
      <c r="K731" s="294"/>
      <c r="L731" s="291"/>
      <c r="M731" s="323"/>
      <c r="N731" s="323"/>
      <c r="O731" s="293"/>
      <c r="Q731" s="39">
        <v>28</v>
      </c>
      <c r="R731" s="291"/>
      <c r="S731" s="323"/>
      <c r="T731" s="323"/>
      <c r="U731" s="293"/>
      <c r="W731" s="39">
        <v>39</v>
      </c>
      <c r="X731" s="291"/>
      <c r="Y731" s="323"/>
      <c r="Z731" s="323"/>
      <c r="AA731" s="293"/>
    </row>
    <row r="732" spans="1:108" s="203" customFormat="1" x14ac:dyDescent="0.2">
      <c r="A732" s="39">
        <v>7</v>
      </c>
      <c r="B732" s="291"/>
      <c r="C732" s="323"/>
      <c r="D732" s="323"/>
      <c r="E732" s="293"/>
      <c r="G732" s="39">
        <v>18</v>
      </c>
      <c r="H732" s="291"/>
      <c r="I732" s="294"/>
      <c r="J732" s="294"/>
      <c r="K732" s="294"/>
      <c r="L732" s="291"/>
      <c r="M732" s="323"/>
      <c r="N732" s="323"/>
      <c r="O732" s="293"/>
      <c r="Q732" s="39">
        <v>29</v>
      </c>
      <c r="R732" s="291"/>
      <c r="S732" s="323"/>
      <c r="T732" s="323"/>
      <c r="U732" s="293"/>
      <c r="W732" s="39">
        <v>40</v>
      </c>
      <c r="X732" s="291"/>
      <c r="Y732" s="323"/>
      <c r="Z732" s="323"/>
      <c r="AA732" s="293"/>
    </row>
    <row r="733" spans="1:108" s="203" customFormat="1" x14ac:dyDescent="0.2">
      <c r="A733" s="39">
        <v>8</v>
      </c>
      <c r="B733" s="291"/>
      <c r="C733" s="323"/>
      <c r="D733" s="323"/>
      <c r="E733" s="293"/>
      <c r="G733" s="39">
        <v>19</v>
      </c>
      <c r="H733" s="291"/>
      <c r="I733" s="294"/>
      <c r="J733" s="294"/>
      <c r="K733" s="294"/>
      <c r="L733" s="291"/>
      <c r="M733" s="323"/>
      <c r="N733" s="323"/>
      <c r="O733" s="293"/>
      <c r="Q733" s="39">
        <v>30</v>
      </c>
      <c r="R733" s="291"/>
      <c r="S733" s="323"/>
      <c r="T733" s="323"/>
      <c r="U733" s="293"/>
      <c r="W733" s="39">
        <v>41</v>
      </c>
      <c r="X733" s="291"/>
      <c r="Y733" s="323"/>
      <c r="Z733" s="323"/>
      <c r="AA733" s="293"/>
    </row>
    <row r="734" spans="1:108" s="203" customFormat="1" x14ac:dyDescent="0.2">
      <c r="A734" s="39">
        <v>9</v>
      </c>
      <c r="B734" s="291"/>
      <c r="C734" s="323"/>
      <c r="D734" s="323"/>
      <c r="E734" s="293"/>
      <c r="G734" s="39">
        <v>20</v>
      </c>
      <c r="H734" s="291"/>
      <c r="I734" s="294"/>
      <c r="J734" s="294"/>
      <c r="K734" s="294"/>
      <c r="L734" s="291"/>
      <c r="M734" s="323"/>
      <c r="N734" s="323"/>
      <c r="O734" s="293"/>
      <c r="Q734" s="39">
        <v>31</v>
      </c>
      <c r="R734" s="291"/>
      <c r="S734" s="323"/>
      <c r="T734" s="323"/>
      <c r="U734" s="293"/>
      <c r="W734" s="39">
        <v>42</v>
      </c>
      <c r="X734" s="291"/>
      <c r="Y734" s="323"/>
      <c r="Z734" s="323"/>
      <c r="AA734" s="293"/>
    </row>
    <row r="735" spans="1:108" s="203" customFormat="1" x14ac:dyDescent="0.2">
      <c r="A735" s="39">
        <v>10</v>
      </c>
      <c r="B735" s="291"/>
      <c r="C735" s="323"/>
      <c r="D735" s="323"/>
      <c r="E735" s="293"/>
      <c r="G735" s="39">
        <v>21</v>
      </c>
      <c r="H735" s="291"/>
      <c r="I735" s="294"/>
      <c r="J735" s="294"/>
      <c r="K735" s="294"/>
      <c r="L735" s="291"/>
      <c r="M735" s="323"/>
      <c r="N735" s="323"/>
      <c r="O735" s="293"/>
      <c r="Q735" s="39">
        <v>32</v>
      </c>
      <c r="R735" s="291"/>
      <c r="S735" s="323"/>
      <c r="T735" s="323"/>
      <c r="U735" s="293"/>
      <c r="W735" s="39">
        <v>43</v>
      </c>
      <c r="X735" s="291"/>
      <c r="Y735" s="323"/>
      <c r="Z735" s="323"/>
      <c r="AA735" s="293"/>
    </row>
    <row r="736" spans="1:108" s="203" customFormat="1" ht="13.5" thickBot="1" x14ac:dyDescent="0.25">
      <c r="A736" s="39">
        <v>11</v>
      </c>
      <c r="B736" s="291"/>
      <c r="C736" s="323"/>
      <c r="D736" s="323"/>
      <c r="E736" s="293"/>
      <c r="G736" s="39">
        <v>22</v>
      </c>
      <c r="H736" s="291"/>
      <c r="I736" s="294"/>
      <c r="J736" s="294"/>
      <c r="K736" s="294"/>
      <c r="L736" s="291"/>
      <c r="M736" s="323"/>
      <c r="N736" s="323"/>
      <c r="O736" s="293"/>
      <c r="Q736" s="39">
        <v>33</v>
      </c>
      <c r="R736" s="291"/>
      <c r="S736" s="323"/>
      <c r="T736" s="323"/>
      <c r="U736" s="293"/>
      <c r="W736" s="319"/>
      <c r="X736" s="320" t="s">
        <v>5</v>
      </c>
      <c r="Y736" s="321"/>
      <c r="Z736" s="321"/>
      <c r="AA736" s="322">
        <f>SUM(E726:E736)+SUM(O726:O736)+SUM(AA726:AA735)+SUM(U726:U736)</f>
        <v>0</v>
      </c>
    </row>
    <row r="737" spans="1:108" s="203" customFormat="1" x14ac:dyDescent="0.2">
      <c r="B737" s="208"/>
      <c r="D737" s="209"/>
      <c r="E737" s="204"/>
      <c r="H737" s="208"/>
      <c r="L737" s="208"/>
      <c r="N737" s="209"/>
      <c r="O737" s="204"/>
      <c r="R737" s="208"/>
      <c r="T737" s="209"/>
      <c r="U737" s="204"/>
      <c r="X737" s="208"/>
      <c r="AA737" s="204"/>
    </row>
    <row r="738" spans="1:108" s="203" customFormat="1" x14ac:dyDescent="0.2">
      <c r="B738" s="208"/>
      <c r="D738" s="209"/>
      <c r="E738" s="204"/>
      <c r="H738" s="208"/>
      <c r="L738" s="208"/>
      <c r="N738" s="209"/>
      <c r="O738" s="204"/>
      <c r="R738" s="208"/>
      <c r="T738" s="209"/>
      <c r="U738" s="204"/>
      <c r="X738" s="208"/>
      <c r="AA738" s="204"/>
    </row>
    <row r="739" spans="1:108" s="203" customFormat="1" x14ac:dyDescent="0.2">
      <c r="B739" s="208"/>
      <c r="D739" s="209"/>
      <c r="E739" s="204"/>
      <c r="H739" s="208"/>
      <c r="L739" s="208"/>
      <c r="N739" s="209"/>
      <c r="O739" s="204"/>
      <c r="R739" s="208"/>
      <c r="T739" s="209"/>
      <c r="U739" s="204"/>
      <c r="X739" s="208"/>
      <c r="AA739" s="204"/>
    </row>
    <row r="740" spans="1:108" s="203" customFormat="1" x14ac:dyDescent="0.2">
      <c r="B740" s="208"/>
      <c r="D740" s="209"/>
      <c r="E740" s="204"/>
      <c r="H740" s="208"/>
      <c r="L740" s="208"/>
      <c r="N740" s="209"/>
      <c r="O740" s="204"/>
      <c r="R740" s="208"/>
      <c r="T740" s="209"/>
      <c r="U740" s="204"/>
      <c r="X740" s="208"/>
      <c r="AA740" s="204"/>
    </row>
    <row r="741" spans="1:108" s="203" customFormat="1" x14ac:dyDescent="0.2">
      <c r="B741" s="208"/>
      <c r="D741" s="209"/>
      <c r="E741" s="204"/>
      <c r="H741" s="208"/>
      <c r="L741" s="208"/>
      <c r="N741" s="209"/>
      <c r="O741" s="204"/>
      <c r="R741" s="208"/>
      <c r="T741" s="209"/>
      <c r="U741" s="204"/>
      <c r="X741" s="208"/>
      <c r="AA741" s="204"/>
    </row>
    <row r="742" spans="1:108" s="203" customFormat="1" x14ac:dyDescent="0.2">
      <c r="B742" s="208"/>
      <c r="D742" s="209"/>
      <c r="E742" s="204"/>
      <c r="H742" s="208"/>
      <c r="L742" s="208"/>
      <c r="N742" s="209"/>
      <c r="O742" s="204"/>
      <c r="R742" s="208"/>
      <c r="T742" s="209"/>
      <c r="U742" s="204"/>
      <c r="X742" s="208"/>
      <c r="AA742" s="204"/>
    </row>
    <row r="743" spans="1:108" s="203" customFormat="1" ht="13.5" thickBot="1" x14ac:dyDescent="0.25">
      <c r="B743" s="208"/>
      <c r="D743" s="209"/>
      <c r="E743" s="204"/>
      <c r="H743" s="208"/>
      <c r="L743" s="208"/>
      <c r="N743" s="209"/>
      <c r="O743" s="204"/>
      <c r="R743" s="208"/>
      <c r="T743" s="209"/>
      <c r="U743" s="204"/>
      <c r="X743" s="208"/>
      <c r="AA743" s="204"/>
    </row>
    <row r="744" spans="1:108" ht="12.75" customHeight="1" x14ac:dyDescent="0.2">
      <c r="A744" s="33">
        <v>35</v>
      </c>
      <c r="B744" s="34"/>
      <c r="C744" s="471" t="s">
        <v>181</v>
      </c>
      <c r="D744" s="458" t="s">
        <v>93</v>
      </c>
      <c r="E744" s="460" t="s">
        <v>21</v>
      </c>
      <c r="F744" s="203"/>
      <c r="G744" s="33"/>
      <c r="H744" s="34"/>
      <c r="I744" s="34"/>
      <c r="J744" s="34"/>
      <c r="K744" s="34"/>
      <c r="L744" s="34"/>
      <c r="M744" s="471" t="s">
        <v>181</v>
      </c>
      <c r="N744" s="458" t="s">
        <v>93</v>
      </c>
      <c r="O744" s="460" t="s">
        <v>21</v>
      </c>
      <c r="Q744" s="33">
        <v>35</v>
      </c>
      <c r="R744" s="34"/>
      <c r="S744" s="471" t="s">
        <v>181</v>
      </c>
      <c r="T744" s="458" t="s">
        <v>93</v>
      </c>
      <c r="U744" s="460" t="s">
        <v>21</v>
      </c>
      <c r="W744" s="33"/>
      <c r="X744" s="34"/>
      <c r="Y744" s="471" t="s">
        <v>181</v>
      </c>
      <c r="Z744" s="471" t="s">
        <v>93</v>
      </c>
      <c r="AA744" s="460" t="s">
        <v>21</v>
      </c>
      <c r="AB744" s="203"/>
      <c r="AC744" s="203"/>
      <c r="AD744" s="203"/>
      <c r="AE744" s="203"/>
      <c r="AF744" s="203"/>
      <c r="AG744" s="203"/>
      <c r="AH744" s="203"/>
      <c r="AI744" s="203"/>
      <c r="AJ744" s="203"/>
      <c r="AK744" s="203"/>
      <c r="AL744" s="203"/>
      <c r="AM744" s="203"/>
      <c r="AN744" s="203"/>
      <c r="AO744" s="203"/>
      <c r="AP744" s="203"/>
      <c r="AQ744" s="203"/>
      <c r="AR744" s="203"/>
      <c r="AS744" s="203"/>
      <c r="AT744" s="203"/>
      <c r="AU744" s="203"/>
      <c r="AV744" s="203"/>
      <c r="AW744" s="203"/>
      <c r="AX744" s="203"/>
      <c r="AY744" s="203"/>
      <c r="AZ744" s="203"/>
      <c r="BA744" s="203"/>
      <c r="BB744" s="203"/>
      <c r="BC744" s="203"/>
      <c r="BD744" s="203"/>
      <c r="BE744" s="203"/>
      <c r="BF744" s="203"/>
      <c r="BG744" s="203"/>
      <c r="BH744" s="203"/>
      <c r="BI744" s="203"/>
      <c r="BJ744" s="203"/>
      <c r="BK744" s="203"/>
      <c r="BL744" s="203"/>
      <c r="BM744" s="203"/>
      <c r="BN744" s="203"/>
      <c r="BO744" s="203"/>
      <c r="BP744" s="203"/>
      <c r="BQ744" s="203"/>
      <c r="BR744" s="203"/>
      <c r="BS744" s="203"/>
      <c r="BT744" s="203"/>
      <c r="BU744" s="203"/>
      <c r="BV744" s="203"/>
      <c r="BW744" s="203"/>
      <c r="BX744" s="203"/>
      <c r="BY744" s="203"/>
      <c r="BZ744" s="203"/>
      <c r="CA744" s="203"/>
      <c r="CB744" s="203"/>
      <c r="CC744" s="203"/>
      <c r="CD744" s="203"/>
      <c r="CE744" s="203"/>
      <c r="CF744" s="203"/>
      <c r="CG744" s="203"/>
      <c r="CH744" s="203"/>
      <c r="CI744" s="203"/>
      <c r="CJ744" s="203"/>
      <c r="CK744" s="203"/>
      <c r="CL744" s="203"/>
      <c r="CM744" s="203"/>
      <c r="CN744" s="203"/>
      <c r="CO744" s="203"/>
      <c r="CP744" s="203"/>
      <c r="CQ744" s="203"/>
      <c r="CR744" s="203"/>
      <c r="CS744" s="203"/>
      <c r="CT744" s="203"/>
      <c r="CU744" s="203"/>
      <c r="CV744" s="203"/>
      <c r="CW744" s="203"/>
      <c r="CX744" s="203"/>
      <c r="CY744" s="203"/>
      <c r="CZ744" s="203"/>
      <c r="DA744" s="203"/>
      <c r="DB744" s="203"/>
      <c r="DC744" s="203"/>
      <c r="DD744" s="203"/>
    </row>
    <row r="745" spans="1:108" ht="38.25" x14ac:dyDescent="0.2">
      <c r="A745" s="35" t="s">
        <v>9</v>
      </c>
      <c r="B745" s="64" t="str">
        <f>+" אסמכתא " &amp; B37 &amp;"         חזרה לטבלה "</f>
        <v xml:space="preserve"> אסמכתא          חזרה לטבלה </v>
      </c>
      <c r="C745" s="472"/>
      <c r="D745" s="459"/>
      <c r="E745" s="478"/>
      <c r="F745" s="203"/>
      <c r="G745" s="35" t="s">
        <v>27</v>
      </c>
      <c r="H745" s="64" t="str">
        <f>+" אסמכתא " &amp; B37 &amp;"         חזרה לטבלה "</f>
        <v xml:space="preserve"> אסמכתא          חזרה לטבלה </v>
      </c>
      <c r="I745" s="36"/>
      <c r="J745" s="36"/>
      <c r="K745" s="36"/>
      <c r="L745" s="64" t="str">
        <f>+" אסמכתא " &amp; B37 &amp;"         חזרה לטבלה "</f>
        <v xml:space="preserve"> אסמכתא          חזרה לטבלה </v>
      </c>
      <c r="M745" s="472"/>
      <c r="N745" s="459"/>
      <c r="O745" s="478"/>
      <c r="Q745" s="35" t="s">
        <v>9</v>
      </c>
      <c r="R745" s="64" t="str">
        <f>+" אסמכתא " &amp; B37 &amp;"         חזרה לטבלה "</f>
        <v xml:space="preserve"> אסמכתא          חזרה לטבלה </v>
      </c>
      <c r="S745" s="472"/>
      <c r="T745" s="459"/>
      <c r="U745" s="478"/>
      <c r="W745" s="35" t="s">
        <v>27</v>
      </c>
      <c r="X745" s="64" t="str">
        <f>+" אסמכתא " &amp; B37 &amp;"         חזרה לטבלה "</f>
        <v xml:space="preserve"> אסמכתא          חזרה לטבלה </v>
      </c>
      <c r="Y745" s="472"/>
      <c r="Z745" s="472"/>
      <c r="AA745" s="478"/>
      <c r="AB745" s="203"/>
      <c r="AC745" s="203"/>
      <c r="AD745" s="203"/>
      <c r="AE745" s="203"/>
      <c r="AF745" s="203"/>
      <c r="AG745" s="203"/>
      <c r="AH745" s="203"/>
      <c r="AI745" s="203"/>
      <c r="AJ745" s="203"/>
      <c r="AK745" s="203"/>
      <c r="AL745" s="203"/>
      <c r="AM745" s="203"/>
      <c r="AN745" s="203"/>
      <c r="AO745" s="203"/>
      <c r="AP745" s="203"/>
      <c r="AQ745" s="203"/>
      <c r="AR745" s="203"/>
      <c r="AS745" s="203"/>
      <c r="AT745" s="203"/>
      <c r="AU745" s="203"/>
      <c r="AV745" s="203"/>
      <c r="AW745" s="203"/>
      <c r="AX745" s="203"/>
      <c r="AY745" s="203"/>
      <c r="AZ745" s="203"/>
      <c r="BA745" s="203"/>
      <c r="BB745" s="203"/>
      <c r="BC745" s="203"/>
      <c r="BD745" s="203"/>
      <c r="BE745" s="203"/>
      <c r="BF745" s="203"/>
      <c r="BG745" s="203"/>
      <c r="BH745" s="203"/>
      <c r="BI745" s="203"/>
      <c r="BJ745" s="203"/>
      <c r="BK745" s="203"/>
      <c r="BL745" s="203"/>
      <c r="BM745" s="203"/>
      <c r="BN745" s="203"/>
      <c r="BO745" s="203"/>
      <c r="BP745" s="203"/>
      <c r="BQ745" s="203"/>
      <c r="BR745" s="203"/>
      <c r="BS745" s="203"/>
      <c r="BT745" s="203"/>
      <c r="BU745" s="203"/>
      <c r="BV745" s="203"/>
      <c r="BW745" s="203"/>
      <c r="BX745" s="203"/>
      <c r="BY745" s="203"/>
      <c r="BZ745" s="203"/>
      <c r="CA745" s="203"/>
      <c r="CB745" s="203"/>
      <c r="CC745" s="203"/>
      <c r="CD745" s="203"/>
      <c r="CE745" s="203"/>
      <c r="CF745" s="203"/>
      <c r="CG745" s="203"/>
      <c r="CH745" s="203"/>
      <c r="CI745" s="203"/>
      <c r="CJ745" s="203"/>
      <c r="CK745" s="203"/>
      <c r="CL745" s="203"/>
      <c r="CM745" s="203"/>
      <c r="CN745" s="203"/>
      <c r="CO745" s="203"/>
      <c r="CP745" s="203"/>
      <c r="CQ745" s="203"/>
      <c r="CR745" s="203"/>
      <c r="CS745" s="203"/>
      <c r="CT745" s="203"/>
      <c r="CU745" s="203"/>
      <c r="CV745" s="203"/>
      <c r="CW745" s="203"/>
      <c r="CX745" s="203"/>
      <c r="CY745" s="203"/>
      <c r="CZ745" s="203"/>
      <c r="DA745" s="203"/>
      <c r="DB745" s="203"/>
      <c r="DC745" s="203"/>
      <c r="DD745" s="203"/>
    </row>
    <row r="746" spans="1:108" s="203" customFormat="1" x14ac:dyDescent="0.2">
      <c r="A746" s="39">
        <v>1</v>
      </c>
      <c r="B746" s="291"/>
      <c r="C746" s="323"/>
      <c r="D746" s="323"/>
      <c r="E746" s="293"/>
      <c r="G746" s="39">
        <v>12</v>
      </c>
      <c r="H746" s="291"/>
      <c r="I746" s="294"/>
      <c r="J746" s="294"/>
      <c r="K746" s="294"/>
      <c r="L746" s="291"/>
      <c r="M746" s="323"/>
      <c r="N746" s="323"/>
      <c r="O746" s="293"/>
      <c r="Q746" s="39">
        <v>23</v>
      </c>
      <c r="R746" s="291"/>
      <c r="S746" s="323"/>
      <c r="T746" s="323"/>
      <c r="U746" s="293"/>
      <c r="W746" s="39">
        <v>34</v>
      </c>
      <c r="X746" s="291"/>
      <c r="Y746" s="323"/>
      <c r="Z746" s="323"/>
      <c r="AA746" s="293"/>
    </row>
    <row r="747" spans="1:108" s="203" customFormat="1" x14ac:dyDescent="0.2">
      <c r="A747" s="39">
        <v>2</v>
      </c>
      <c r="B747" s="291"/>
      <c r="C747" s="323"/>
      <c r="D747" s="323"/>
      <c r="E747" s="293"/>
      <c r="G747" s="39">
        <v>13</v>
      </c>
      <c r="H747" s="291"/>
      <c r="I747" s="294"/>
      <c r="J747" s="294"/>
      <c r="K747" s="294"/>
      <c r="L747" s="291"/>
      <c r="M747" s="323"/>
      <c r="N747" s="323"/>
      <c r="O747" s="293"/>
      <c r="Q747" s="39">
        <v>24</v>
      </c>
      <c r="R747" s="291"/>
      <c r="S747" s="323"/>
      <c r="T747" s="323"/>
      <c r="U747" s="293"/>
      <c r="W747" s="39">
        <v>35</v>
      </c>
      <c r="X747" s="291"/>
      <c r="Y747" s="323"/>
      <c r="Z747" s="323"/>
      <c r="AA747" s="293"/>
    </row>
    <row r="748" spans="1:108" s="203" customFormat="1" x14ac:dyDescent="0.2">
      <c r="A748" s="39">
        <v>3</v>
      </c>
      <c r="B748" s="291"/>
      <c r="C748" s="323"/>
      <c r="D748" s="323"/>
      <c r="E748" s="293"/>
      <c r="G748" s="39">
        <v>14</v>
      </c>
      <c r="H748" s="291"/>
      <c r="I748" s="294"/>
      <c r="J748" s="294"/>
      <c r="K748" s="294"/>
      <c r="L748" s="291"/>
      <c r="M748" s="323"/>
      <c r="N748" s="323"/>
      <c r="O748" s="293"/>
      <c r="Q748" s="39">
        <v>25</v>
      </c>
      <c r="R748" s="291"/>
      <c r="S748" s="323"/>
      <c r="T748" s="323"/>
      <c r="U748" s="293"/>
      <c r="W748" s="39">
        <v>36</v>
      </c>
      <c r="X748" s="291"/>
      <c r="Y748" s="323"/>
      <c r="Z748" s="323"/>
      <c r="AA748" s="293"/>
    </row>
    <row r="749" spans="1:108" s="203" customFormat="1" x14ac:dyDescent="0.2">
      <c r="A749" s="39">
        <v>4</v>
      </c>
      <c r="B749" s="291"/>
      <c r="C749" s="323"/>
      <c r="D749" s="323"/>
      <c r="E749" s="293"/>
      <c r="G749" s="39">
        <v>15</v>
      </c>
      <c r="H749" s="291"/>
      <c r="I749" s="294"/>
      <c r="J749" s="294"/>
      <c r="K749" s="294"/>
      <c r="L749" s="291"/>
      <c r="M749" s="323"/>
      <c r="N749" s="323"/>
      <c r="O749" s="293"/>
      <c r="Q749" s="39">
        <v>26</v>
      </c>
      <c r="R749" s="291"/>
      <c r="S749" s="323"/>
      <c r="T749" s="323"/>
      <c r="U749" s="293"/>
      <c r="W749" s="39">
        <v>37</v>
      </c>
      <c r="X749" s="291"/>
      <c r="Y749" s="323"/>
      <c r="Z749" s="323"/>
      <c r="AA749" s="293"/>
    </row>
    <row r="750" spans="1:108" s="203" customFormat="1" x14ac:dyDescent="0.2">
      <c r="A750" s="39">
        <v>5</v>
      </c>
      <c r="B750" s="291"/>
      <c r="C750" s="323"/>
      <c r="D750" s="323"/>
      <c r="E750" s="293"/>
      <c r="G750" s="39">
        <v>16</v>
      </c>
      <c r="H750" s="291"/>
      <c r="I750" s="294"/>
      <c r="J750" s="294"/>
      <c r="K750" s="294"/>
      <c r="L750" s="291"/>
      <c r="M750" s="323"/>
      <c r="N750" s="323"/>
      <c r="O750" s="293"/>
      <c r="Q750" s="39">
        <v>27</v>
      </c>
      <c r="R750" s="291"/>
      <c r="S750" s="323"/>
      <c r="T750" s="323"/>
      <c r="U750" s="293"/>
      <c r="W750" s="39">
        <v>38</v>
      </c>
      <c r="X750" s="291"/>
      <c r="Y750" s="323"/>
      <c r="Z750" s="323"/>
      <c r="AA750" s="293"/>
    </row>
    <row r="751" spans="1:108" s="203" customFormat="1" x14ac:dyDescent="0.2">
      <c r="A751" s="39">
        <v>6</v>
      </c>
      <c r="B751" s="291"/>
      <c r="C751" s="323"/>
      <c r="D751" s="323"/>
      <c r="E751" s="293"/>
      <c r="G751" s="39">
        <v>17</v>
      </c>
      <c r="H751" s="291"/>
      <c r="I751" s="294"/>
      <c r="J751" s="294"/>
      <c r="K751" s="294"/>
      <c r="L751" s="291"/>
      <c r="M751" s="323"/>
      <c r="N751" s="323"/>
      <c r="O751" s="293"/>
      <c r="Q751" s="39">
        <v>28</v>
      </c>
      <c r="R751" s="291"/>
      <c r="S751" s="323"/>
      <c r="T751" s="323"/>
      <c r="U751" s="293"/>
      <c r="W751" s="39">
        <v>39</v>
      </c>
      <c r="X751" s="291"/>
      <c r="Y751" s="323"/>
      <c r="Z751" s="323"/>
      <c r="AA751" s="293"/>
    </row>
    <row r="752" spans="1:108" s="203" customFormat="1" x14ac:dyDescent="0.2">
      <c r="A752" s="39">
        <v>7</v>
      </c>
      <c r="B752" s="291"/>
      <c r="C752" s="323"/>
      <c r="D752" s="323"/>
      <c r="E752" s="293"/>
      <c r="G752" s="39">
        <v>18</v>
      </c>
      <c r="H752" s="291"/>
      <c r="I752" s="294"/>
      <c r="J752" s="294"/>
      <c r="K752" s="294"/>
      <c r="L752" s="291"/>
      <c r="M752" s="323"/>
      <c r="N752" s="323"/>
      <c r="O752" s="293"/>
      <c r="Q752" s="39">
        <v>29</v>
      </c>
      <c r="R752" s="291"/>
      <c r="S752" s="323"/>
      <c r="T752" s="323"/>
      <c r="U752" s="293"/>
      <c r="W752" s="39">
        <v>40</v>
      </c>
      <c r="X752" s="291"/>
      <c r="Y752" s="323"/>
      <c r="Z752" s="323"/>
      <c r="AA752" s="293"/>
    </row>
    <row r="753" spans="1:108" s="203" customFormat="1" x14ac:dyDescent="0.2">
      <c r="A753" s="39">
        <v>8</v>
      </c>
      <c r="B753" s="291"/>
      <c r="C753" s="323"/>
      <c r="D753" s="323"/>
      <c r="E753" s="293"/>
      <c r="G753" s="39">
        <v>19</v>
      </c>
      <c r="H753" s="291"/>
      <c r="I753" s="294"/>
      <c r="J753" s="294"/>
      <c r="K753" s="294"/>
      <c r="L753" s="291"/>
      <c r="M753" s="323"/>
      <c r="N753" s="323"/>
      <c r="O753" s="293"/>
      <c r="Q753" s="39">
        <v>30</v>
      </c>
      <c r="R753" s="291"/>
      <c r="S753" s="323"/>
      <c r="T753" s="323"/>
      <c r="U753" s="293"/>
      <c r="W753" s="39">
        <v>41</v>
      </c>
      <c r="X753" s="291"/>
      <c r="Y753" s="323"/>
      <c r="Z753" s="323"/>
      <c r="AA753" s="293"/>
    </row>
    <row r="754" spans="1:108" s="203" customFormat="1" x14ac:dyDescent="0.2">
      <c r="A754" s="39">
        <v>9</v>
      </c>
      <c r="B754" s="291"/>
      <c r="C754" s="323"/>
      <c r="D754" s="323"/>
      <c r="E754" s="293"/>
      <c r="G754" s="39">
        <v>20</v>
      </c>
      <c r="H754" s="291"/>
      <c r="I754" s="294"/>
      <c r="J754" s="294"/>
      <c r="K754" s="294"/>
      <c r="L754" s="291"/>
      <c r="M754" s="323"/>
      <c r="N754" s="323"/>
      <c r="O754" s="293"/>
      <c r="Q754" s="39">
        <v>31</v>
      </c>
      <c r="R754" s="291"/>
      <c r="S754" s="323"/>
      <c r="T754" s="323"/>
      <c r="U754" s="293"/>
      <c r="W754" s="39">
        <v>42</v>
      </c>
      <c r="X754" s="291"/>
      <c r="Y754" s="323"/>
      <c r="Z754" s="323"/>
      <c r="AA754" s="293"/>
    </row>
    <row r="755" spans="1:108" s="203" customFormat="1" x14ac:dyDescent="0.2">
      <c r="A755" s="39">
        <v>10</v>
      </c>
      <c r="B755" s="291"/>
      <c r="C755" s="323"/>
      <c r="D755" s="323"/>
      <c r="E755" s="293"/>
      <c r="G755" s="39">
        <v>21</v>
      </c>
      <c r="H755" s="291"/>
      <c r="I755" s="294"/>
      <c r="J755" s="294"/>
      <c r="K755" s="294"/>
      <c r="L755" s="291"/>
      <c r="M755" s="323"/>
      <c r="N755" s="323"/>
      <c r="O755" s="293"/>
      <c r="Q755" s="39">
        <v>32</v>
      </c>
      <c r="R755" s="291"/>
      <c r="S755" s="323"/>
      <c r="T755" s="323"/>
      <c r="U755" s="293"/>
      <c r="W755" s="39">
        <v>43</v>
      </c>
      <c r="X755" s="291"/>
      <c r="Y755" s="323"/>
      <c r="Z755" s="323"/>
      <c r="AA755" s="293"/>
    </row>
    <row r="756" spans="1:108" s="203" customFormat="1" ht="13.5" thickBot="1" x14ac:dyDescent="0.25">
      <c r="A756" s="39">
        <v>11</v>
      </c>
      <c r="B756" s="291"/>
      <c r="C756" s="323"/>
      <c r="D756" s="323"/>
      <c r="E756" s="293"/>
      <c r="G756" s="39">
        <v>22</v>
      </c>
      <c r="H756" s="291"/>
      <c r="I756" s="294"/>
      <c r="J756" s="294"/>
      <c r="K756" s="294"/>
      <c r="L756" s="291"/>
      <c r="M756" s="323"/>
      <c r="N756" s="323"/>
      <c r="O756" s="293"/>
      <c r="Q756" s="39">
        <v>33</v>
      </c>
      <c r="R756" s="291"/>
      <c r="S756" s="323"/>
      <c r="T756" s="323"/>
      <c r="U756" s="293"/>
      <c r="W756" s="319"/>
      <c r="X756" s="320" t="s">
        <v>5</v>
      </c>
      <c r="Y756" s="321"/>
      <c r="Z756" s="321"/>
      <c r="AA756" s="322">
        <f>SUM(E746:E756)+SUM(O746:O756)+SUM(AA746:AA755)+SUM(U746:U756)</f>
        <v>0</v>
      </c>
    </row>
    <row r="757" spans="1:108" s="203" customFormat="1" x14ac:dyDescent="0.2">
      <c r="B757" s="208"/>
      <c r="D757" s="209"/>
      <c r="E757" s="204"/>
      <c r="H757" s="208"/>
      <c r="L757" s="208"/>
      <c r="N757" s="209"/>
      <c r="O757" s="204"/>
      <c r="R757" s="208"/>
      <c r="T757" s="209"/>
      <c r="U757" s="204"/>
      <c r="X757" s="208"/>
      <c r="AA757" s="204"/>
    </row>
    <row r="758" spans="1:108" s="203" customFormat="1" x14ac:dyDescent="0.2">
      <c r="B758" s="208"/>
      <c r="D758" s="209"/>
      <c r="E758" s="204"/>
      <c r="H758" s="208"/>
      <c r="L758" s="208"/>
      <c r="N758" s="209"/>
      <c r="O758" s="204"/>
      <c r="R758" s="208"/>
      <c r="T758" s="209"/>
      <c r="U758" s="204"/>
      <c r="X758" s="208"/>
      <c r="AA758" s="204"/>
    </row>
    <row r="759" spans="1:108" s="203" customFormat="1" x14ac:dyDescent="0.2">
      <c r="B759" s="208"/>
      <c r="D759" s="209"/>
      <c r="E759" s="204"/>
      <c r="H759" s="208"/>
      <c r="L759" s="208"/>
      <c r="N759" s="209"/>
      <c r="O759" s="204"/>
      <c r="R759" s="208"/>
      <c r="T759" s="209"/>
      <c r="U759" s="204"/>
      <c r="X759" s="208"/>
      <c r="AA759" s="204"/>
    </row>
    <row r="760" spans="1:108" s="203" customFormat="1" x14ac:dyDescent="0.2">
      <c r="B760" s="208"/>
      <c r="D760" s="209"/>
      <c r="E760" s="204"/>
      <c r="H760" s="208"/>
      <c r="L760" s="208"/>
      <c r="N760" s="209"/>
      <c r="O760" s="204"/>
      <c r="R760" s="208"/>
      <c r="T760" s="209"/>
      <c r="U760" s="204"/>
      <c r="X760" s="208"/>
      <c r="AA760" s="204"/>
    </row>
    <row r="761" spans="1:108" s="203" customFormat="1" x14ac:dyDescent="0.2">
      <c r="B761" s="208"/>
      <c r="D761" s="209"/>
      <c r="E761" s="204"/>
      <c r="H761" s="208"/>
      <c r="L761" s="208"/>
      <c r="N761" s="209"/>
      <c r="O761" s="204"/>
      <c r="R761" s="208"/>
      <c r="T761" s="209"/>
      <c r="U761" s="204"/>
      <c r="X761" s="208"/>
      <c r="AA761" s="204"/>
    </row>
    <row r="762" spans="1:108" s="203" customFormat="1" x14ac:dyDescent="0.2">
      <c r="B762" s="208"/>
      <c r="D762" s="209"/>
      <c r="E762" s="204"/>
      <c r="H762" s="208"/>
      <c r="L762" s="208"/>
      <c r="N762" s="209"/>
      <c r="O762" s="204"/>
      <c r="R762" s="208"/>
      <c r="T762" s="209"/>
      <c r="U762" s="204"/>
      <c r="X762" s="208"/>
      <c r="AA762" s="204"/>
    </row>
    <row r="763" spans="1:108" s="203" customFormat="1" ht="13.5" thickBot="1" x14ac:dyDescent="0.25">
      <c r="B763" s="208"/>
      <c r="D763" s="209"/>
      <c r="E763" s="204"/>
      <c r="H763" s="208"/>
      <c r="L763" s="208"/>
      <c r="N763" s="209"/>
      <c r="O763" s="204"/>
      <c r="R763" s="208"/>
      <c r="T763" s="209"/>
      <c r="U763" s="204"/>
      <c r="X763" s="208"/>
      <c r="AA763" s="204"/>
    </row>
    <row r="764" spans="1:108" ht="12.75" customHeight="1" x14ac:dyDescent="0.2">
      <c r="A764" s="33">
        <v>36</v>
      </c>
      <c r="B764" s="34"/>
      <c r="C764" s="471" t="s">
        <v>181</v>
      </c>
      <c r="D764" s="458" t="s">
        <v>93</v>
      </c>
      <c r="E764" s="460" t="s">
        <v>21</v>
      </c>
      <c r="F764" s="203"/>
      <c r="G764" s="33"/>
      <c r="H764" s="34"/>
      <c r="I764" s="34"/>
      <c r="J764" s="34"/>
      <c r="K764" s="34"/>
      <c r="L764" s="34"/>
      <c r="M764" s="471" t="s">
        <v>181</v>
      </c>
      <c r="N764" s="458" t="s">
        <v>93</v>
      </c>
      <c r="O764" s="460" t="s">
        <v>21</v>
      </c>
      <c r="Q764" s="33">
        <v>36</v>
      </c>
      <c r="R764" s="34"/>
      <c r="S764" s="471" t="s">
        <v>181</v>
      </c>
      <c r="T764" s="458" t="s">
        <v>93</v>
      </c>
      <c r="U764" s="460" t="s">
        <v>21</v>
      </c>
      <c r="W764" s="33"/>
      <c r="X764" s="34"/>
      <c r="Y764" s="471" t="s">
        <v>181</v>
      </c>
      <c r="Z764" s="471" t="s">
        <v>93</v>
      </c>
      <c r="AA764" s="460" t="s">
        <v>21</v>
      </c>
      <c r="AB764" s="203"/>
      <c r="AC764" s="203"/>
      <c r="AD764" s="203"/>
      <c r="AE764" s="203"/>
      <c r="AF764" s="203"/>
      <c r="AG764" s="203"/>
      <c r="AH764" s="203"/>
      <c r="AI764" s="203"/>
      <c r="AJ764" s="203"/>
      <c r="AK764" s="203"/>
      <c r="AL764" s="203"/>
      <c r="AM764" s="203"/>
      <c r="AN764" s="203"/>
      <c r="AO764" s="203"/>
      <c r="AP764" s="203"/>
      <c r="AQ764" s="203"/>
      <c r="AR764" s="203"/>
      <c r="AS764" s="203"/>
      <c r="AT764" s="203"/>
      <c r="AU764" s="203"/>
      <c r="AV764" s="203"/>
      <c r="AW764" s="203"/>
      <c r="AX764" s="203"/>
      <c r="AY764" s="203"/>
      <c r="AZ764" s="203"/>
      <c r="BA764" s="203"/>
      <c r="BB764" s="203"/>
      <c r="BC764" s="203"/>
      <c r="BD764" s="203"/>
      <c r="BE764" s="203"/>
      <c r="BF764" s="203"/>
      <c r="BG764" s="203"/>
      <c r="BH764" s="203"/>
      <c r="BI764" s="203"/>
      <c r="BJ764" s="203"/>
      <c r="BK764" s="203"/>
      <c r="BL764" s="203"/>
      <c r="BM764" s="203"/>
      <c r="BN764" s="203"/>
      <c r="BO764" s="203"/>
      <c r="BP764" s="203"/>
      <c r="BQ764" s="203"/>
      <c r="BR764" s="203"/>
      <c r="BS764" s="203"/>
      <c r="BT764" s="203"/>
      <c r="BU764" s="203"/>
      <c r="BV764" s="203"/>
      <c r="BW764" s="203"/>
      <c r="BX764" s="203"/>
      <c r="BY764" s="203"/>
      <c r="BZ764" s="203"/>
      <c r="CA764" s="203"/>
      <c r="CB764" s="203"/>
      <c r="CC764" s="203"/>
      <c r="CD764" s="203"/>
      <c r="CE764" s="203"/>
      <c r="CF764" s="203"/>
      <c r="CG764" s="203"/>
      <c r="CH764" s="203"/>
      <c r="CI764" s="203"/>
      <c r="CJ764" s="203"/>
      <c r="CK764" s="203"/>
      <c r="CL764" s="203"/>
      <c r="CM764" s="203"/>
      <c r="CN764" s="203"/>
      <c r="CO764" s="203"/>
      <c r="CP764" s="203"/>
      <c r="CQ764" s="203"/>
      <c r="CR764" s="203"/>
      <c r="CS764" s="203"/>
      <c r="CT764" s="203"/>
      <c r="CU764" s="203"/>
      <c r="CV764" s="203"/>
      <c r="CW764" s="203"/>
      <c r="CX764" s="203"/>
      <c r="CY764" s="203"/>
      <c r="CZ764" s="203"/>
      <c r="DA764" s="203"/>
      <c r="DB764" s="203"/>
      <c r="DC764" s="203"/>
      <c r="DD764" s="203"/>
    </row>
    <row r="765" spans="1:108" ht="38.25" x14ac:dyDescent="0.2">
      <c r="A765" s="35" t="s">
        <v>9</v>
      </c>
      <c r="B765" s="64" t="str">
        <f>+" אסמכתא " &amp; B38 &amp;"         חזרה לטבלה "</f>
        <v xml:space="preserve"> אסמכתא          חזרה לטבלה </v>
      </c>
      <c r="C765" s="472"/>
      <c r="D765" s="459"/>
      <c r="E765" s="478"/>
      <c r="F765" s="203"/>
      <c r="G765" s="35" t="s">
        <v>27</v>
      </c>
      <c r="H765" s="64" t="str">
        <f>+" אסמכתא " &amp; B38 &amp;"         חזרה לטבלה "</f>
        <v xml:space="preserve"> אסמכתא          חזרה לטבלה </v>
      </c>
      <c r="I765" s="36"/>
      <c r="J765" s="36"/>
      <c r="K765" s="36"/>
      <c r="L765" s="64" t="str">
        <f>+" אסמכתא " &amp; B38 &amp;"         חזרה לטבלה "</f>
        <v xml:space="preserve"> אסמכתא          חזרה לטבלה </v>
      </c>
      <c r="M765" s="472"/>
      <c r="N765" s="459"/>
      <c r="O765" s="478"/>
      <c r="Q765" s="35" t="s">
        <v>9</v>
      </c>
      <c r="R765" s="64" t="str">
        <f>+" אסמכתא " &amp; B38 &amp;"         חזרה לטבלה "</f>
        <v xml:space="preserve"> אסמכתא          חזרה לטבלה </v>
      </c>
      <c r="S765" s="472"/>
      <c r="T765" s="459"/>
      <c r="U765" s="478"/>
      <c r="W765" s="35" t="s">
        <v>27</v>
      </c>
      <c r="X765" s="64" t="str">
        <f>+" אסמכתא " &amp; B38 &amp;"         חזרה לטבלה "</f>
        <v xml:space="preserve"> אסמכתא          חזרה לטבלה </v>
      </c>
      <c r="Y765" s="472"/>
      <c r="Z765" s="472"/>
      <c r="AA765" s="478"/>
      <c r="AB765" s="203"/>
      <c r="AC765" s="203"/>
      <c r="AD765" s="203"/>
      <c r="AE765" s="203"/>
      <c r="AF765" s="203"/>
      <c r="AG765" s="203"/>
      <c r="AH765" s="203"/>
      <c r="AI765" s="203"/>
      <c r="AJ765" s="203"/>
      <c r="AK765" s="203"/>
      <c r="AL765" s="203"/>
      <c r="AM765" s="203"/>
      <c r="AN765" s="203"/>
      <c r="AO765" s="203"/>
      <c r="AP765" s="203"/>
      <c r="AQ765" s="203"/>
      <c r="AR765" s="203"/>
      <c r="AS765" s="203"/>
      <c r="AT765" s="203"/>
      <c r="AU765" s="203"/>
      <c r="AV765" s="203"/>
      <c r="AW765" s="203"/>
      <c r="AX765" s="203"/>
      <c r="AY765" s="203"/>
      <c r="AZ765" s="203"/>
      <c r="BA765" s="203"/>
      <c r="BB765" s="203"/>
      <c r="BC765" s="203"/>
      <c r="BD765" s="203"/>
      <c r="BE765" s="203"/>
      <c r="BF765" s="203"/>
      <c r="BG765" s="203"/>
      <c r="BH765" s="203"/>
      <c r="BI765" s="203"/>
      <c r="BJ765" s="203"/>
      <c r="BK765" s="203"/>
      <c r="BL765" s="203"/>
      <c r="BM765" s="203"/>
      <c r="BN765" s="203"/>
      <c r="BO765" s="203"/>
      <c r="BP765" s="203"/>
      <c r="BQ765" s="203"/>
      <c r="BR765" s="203"/>
      <c r="BS765" s="203"/>
      <c r="BT765" s="203"/>
      <c r="BU765" s="203"/>
      <c r="BV765" s="203"/>
      <c r="BW765" s="203"/>
      <c r="BX765" s="203"/>
      <c r="BY765" s="203"/>
      <c r="BZ765" s="203"/>
      <c r="CA765" s="203"/>
      <c r="CB765" s="203"/>
      <c r="CC765" s="203"/>
      <c r="CD765" s="203"/>
      <c r="CE765" s="203"/>
      <c r="CF765" s="203"/>
      <c r="CG765" s="203"/>
      <c r="CH765" s="203"/>
      <c r="CI765" s="203"/>
      <c r="CJ765" s="203"/>
      <c r="CK765" s="203"/>
      <c r="CL765" s="203"/>
      <c r="CM765" s="203"/>
      <c r="CN765" s="203"/>
      <c r="CO765" s="203"/>
      <c r="CP765" s="203"/>
      <c r="CQ765" s="203"/>
      <c r="CR765" s="203"/>
      <c r="CS765" s="203"/>
      <c r="CT765" s="203"/>
      <c r="CU765" s="203"/>
      <c r="CV765" s="203"/>
      <c r="CW765" s="203"/>
      <c r="CX765" s="203"/>
      <c r="CY765" s="203"/>
      <c r="CZ765" s="203"/>
      <c r="DA765" s="203"/>
      <c r="DB765" s="203"/>
      <c r="DC765" s="203"/>
      <c r="DD765" s="203"/>
    </row>
    <row r="766" spans="1:108" s="203" customFormat="1" x14ac:dyDescent="0.2">
      <c r="A766" s="39">
        <v>1</v>
      </c>
      <c r="B766" s="291"/>
      <c r="C766" s="323"/>
      <c r="D766" s="323"/>
      <c r="E766" s="293"/>
      <c r="G766" s="39">
        <v>12</v>
      </c>
      <c r="H766" s="291"/>
      <c r="I766" s="294"/>
      <c r="J766" s="294"/>
      <c r="K766" s="294"/>
      <c r="L766" s="291"/>
      <c r="M766" s="323"/>
      <c r="N766" s="323"/>
      <c r="O766" s="293"/>
      <c r="Q766" s="39">
        <v>23</v>
      </c>
      <c r="R766" s="291"/>
      <c r="S766" s="323"/>
      <c r="T766" s="323"/>
      <c r="U766" s="293"/>
      <c r="W766" s="39">
        <v>34</v>
      </c>
      <c r="X766" s="291"/>
      <c r="Y766" s="323"/>
      <c r="Z766" s="323"/>
      <c r="AA766" s="293"/>
    </row>
    <row r="767" spans="1:108" s="203" customFormat="1" x14ac:dyDescent="0.2">
      <c r="A767" s="39">
        <v>2</v>
      </c>
      <c r="B767" s="291"/>
      <c r="C767" s="323"/>
      <c r="D767" s="323"/>
      <c r="E767" s="293"/>
      <c r="G767" s="39">
        <v>13</v>
      </c>
      <c r="H767" s="291"/>
      <c r="I767" s="294"/>
      <c r="J767" s="294"/>
      <c r="K767" s="294"/>
      <c r="L767" s="291"/>
      <c r="M767" s="323"/>
      <c r="N767" s="323"/>
      <c r="O767" s="293"/>
      <c r="Q767" s="39">
        <v>24</v>
      </c>
      <c r="R767" s="291"/>
      <c r="S767" s="323"/>
      <c r="T767" s="323"/>
      <c r="U767" s="293"/>
      <c r="W767" s="39">
        <v>35</v>
      </c>
      <c r="X767" s="291"/>
      <c r="Y767" s="323"/>
      <c r="Z767" s="323"/>
      <c r="AA767" s="293"/>
    </row>
    <row r="768" spans="1:108" s="203" customFormat="1" x14ac:dyDescent="0.2">
      <c r="A768" s="39">
        <v>3</v>
      </c>
      <c r="B768" s="291"/>
      <c r="C768" s="323"/>
      <c r="D768" s="323"/>
      <c r="E768" s="293"/>
      <c r="G768" s="39">
        <v>14</v>
      </c>
      <c r="H768" s="291"/>
      <c r="I768" s="294"/>
      <c r="J768" s="294"/>
      <c r="K768" s="294"/>
      <c r="L768" s="291"/>
      <c r="M768" s="323"/>
      <c r="N768" s="323"/>
      <c r="O768" s="293"/>
      <c r="Q768" s="39">
        <v>25</v>
      </c>
      <c r="R768" s="291"/>
      <c r="S768" s="323"/>
      <c r="T768" s="323"/>
      <c r="U768" s="293"/>
      <c r="W768" s="39">
        <v>36</v>
      </c>
      <c r="X768" s="291"/>
      <c r="Y768" s="323"/>
      <c r="Z768" s="323"/>
      <c r="AA768" s="293"/>
    </row>
    <row r="769" spans="1:108" s="203" customFormat="1" x14ac:dyDescent="0.2">
      <c r="A769" s="39">
        <v>4</v>
      </c>
      <c r="B769" s="291"/>
      <c r="C769" s="323"/>
      <c r="D769" s="323"/>
      <c r="E769" s="293"/>
      <c r="G769" s="39">
        <v>15</v>
      </c>
      <c r="H769" s="291"/>
      <c r="I769" s="294"/>
      <c r="J769" s="294"/>
      <c r="K769" s="294"/>
      <c r="L769" s="291"/>
      <c r="M769" s="323"/>
      <c r="N769" s="323"/>
      <c r="O769" s="293"/>
      <c r="Q769" s="39">
        <v>26</v>
      </c>
      <c r="R769" s="291"/>
      <c r="S769" s="323"/>
      <c r="T769" s="323"/>
      <c r="U769" s="293"/>
      <c r="W769" s="39">
        <v>37</v>
      </c>
      <c r="X769" s="291"/>
      <c r="Y769" s="323"/>
      <c r="Z769" s="323"/>
      <c r="AA769" s="293"/>
    </row>
    <row r="770" spans="1:108" s="203" customFormat="1" x14ac:dyDescent="0.2">
      <c r="A770" s="39">
        <v>5</v>
      </c>
      <c r="B770" s="291"/>
      <c r="C770" s="323"/>
      <c r="D770" s="323"/>
      <c r="E770" s="293"/>
      <c r="G770" s="39">
        <v>16</v>
      </c>
      <c r="H770" s="291"/>
      <c r="I770" s="294"/>
      <c r="J770" s="294"/>
      <c r="K770" s="294"/>
      <c r="L770" s="291"/>
      <c r="M770" s="323"/>
      <c r="N770" s="323"/>
      <c r="O770" s="293"/>
      <c r="Q770" s="39">
        <v>27</v>
      </c>
      <c r="R770" s="291"/>
      <c r="S770" s="323"/>
      <c r="T770" s="323"/>
      <c r="U770" s="293"/>
      <c r="W770" s="39">
        <v>38</v>
      </c>
      <c r="X770" s="291"/>
      <c r="Y770" s="323"/>
      <c r="Z770" s="323"/>
      <c r="AA770" s="293"/>
    </row>
    <row r="771" spans="1:108" s="203" customFormat="1" x14ac:dyDescent="0.2">
      <c r="A771" s="39">
        <v>6</v>
      </c>
      <c r="B771" s="291"/>
      <c r="C771" s="323"/>
      <c r="D771" s="323"/>
      <c r="E771" s="293"/>
      <c r="G771" s="39">
        <v>17</v>
      </c>
      <c r="H771" s="291"/>
      <c r="I771" s="294"/>
      <c r="J771" s="294"/>
      <c r="K771" s="294"/>
      <c r="L771" s="291"/>
      <c r="M771" s="323"/>
      <c r="N771" s="323"/>
      <c r="O771" s="293"/>
      <c r="Q771" s="39">
        <v>28</v>
      </c>
      <c r="R771" s="291"/>
      <c r="S771" s="323"/>
      <c r="T771" s="323"/>
      <c r="U771" s="293"/>
      <c r="W771" s="39">
        <v>39</v>
      </c>
      <c r="X771" s="291"/>
      <c r="Y771" s="323"/>
      <c r="Z771" s="323"/>
      <c r="AA771" s="293"/>
    </row>
    <row r="772" spans="1:108" s="203" customFormat="1" x14ac:dyDescent="0.2">
      <c r="A772" s="39">
        <v>7</v>
      </c>
      <c r="B772" s="291"/>
      <c r="C772" s="323"/>
      <c r="D772" s="323"/>
      <c r="E772" s="293"/>
      <c r="G772" s="39">
        <v>18</v>
      </c>
      <c r="H772" s="291"/>
      <c r="I772" s="294"/>
      <c r="J772" s="294"/>
      <c r="K772" s="294"/>
      <c r="L772" s="291"/>
      <c r="M772" s="323"/>
      <c r="N772" s="323"/>
      <c r="O772" s="293"/>
      <c r="Q772" s="39">
        <v>29</v>
      </c>
      <c r="R772" s="291"/>
      <c r="S772" s="323"/>
      <c r="T772" s="323"/>
      <c r="U772" s="293"/>
      <c r="W772" s="39">
        <v>40</v>
      </c>
      <c r="X772" s="291"/>
      <c r="Y772" s="323"/>
      <c r="Z772" s="323"/>
      <c r="AA772" s="293"/>
    </row>
    <row r="773" spans="1:108" s="203" customFormat="1" x14ac:dyDescent="0.2">
      <c r="A773" s="39">
        <v>8</v>
      </c>
      <c r="B773" s="291"/>
      <c r="C773" s="323"/>
      <c r="D773" s="323"/>
      <c r="E773" s="293"/>
      <c r="G773" s="39">
        <v>19</v>
      </c>
      <c r="H773" s="291"/>
      <c r="I773" s="294"/>
      <c r="J773" s="294"/>
      <c r="K773" s="294"/>
      <c r="L773" s="291"/>
      <c r="M773" s="323"/>
      <c r="N773" s="323"/>
      <c r="O773" s="293"/>
      <c r="Q773" s="39">
        <v>30</v>
      </c>
      <c r="R773" s="291"/>
      <c r="S773" s="323"/>
      <c r="T773" s="323"/>
      <c r="U773" s="293"/>
      <c r="W773" s="39">
        <v>41</v>
      </c>
      <c r="X773" s="291"/>
      <c r="Y773" s="323"/>
      <c r="Z773" s="323"/>
      <c r="AA773" s="293"/>
    </row>
    <row r="774" spans="1:108" s="203" customFormat="1" x14ac:dyDescent="0.2">
      <c r="A774" s="39">
        <v>9</v>
      </c>
      <c r="B774" s="291"/>
      <c r="C774" s="323"/>
      <c r="D774" s="323"/>
      <c r="E774" s="293"/>
      <c r="G774" s="39">
        <v>20</v>
      </c>
      <c r="H774" s="291"/>
      <c r="I774" s="294"/>
      <c r="J774" s="294"/>
      <c r="K774" s="294"/>
      <c r="L774" s="291"/>
      <c r="M774" s="323"/>
      <c r="N774" s="323"/>
      <c r="O774" s="293"/>
      <c r="Q774" s="39">
        <v>31</v>
      </c>
      <c r="R774" s="291"/>
      <c r="S774" s="323"/>
      <c r="T774" s="323"/>
      <c r="U774" s="293"/>
      <c r="W774" s="39">
        <v>42</v>
      </c>
      <c r="X774" s="291"/>
      <c r="Y774" s="323"/>
      <c r="Z774" s="323"/>
      <c r="AA774" s="293"/>
    </row>
    <row r="775" spans="1:108" s="203" customFormat="1" x14ac:dyDescent="0.2">
      <c r="A775" s="39">
        <v>10</v>
      </c>
      <c r="B775" s="291"/>
      <c r="C775" s="323"/>
      <c r="D775" s="323"/>
      <c r="E775" s="293"/>
      <c r="G775" s="39">
        <v>21</v>
      </c>
      <c r="H775" s="291"/>
      <c r="I775" s="294"/>
      <c r="J775" s="294"/>
      <c r="K775" s="294"/>
      <c r="L775" s="291"/>
      <c r="M775" s="323"/>
      <c r="N775" s="323"/>
      <c r="O775" s="293"/>
      <c r="Q775" s="39">
        <v>32</v>
      </c>
      <c r="R775" s="291"/>
      <c r="S775" s="323"/>
      <c r="T775" s="323"/>
      <c r="U775" s="293"/>
      <c r="W775" s="39">
        <v>43</v>
      </c>
      <c r="X775" s="291"/>
      <c r="Y775" s="323"/>
      <c r="Z775" s="323"/>
      <c r="AA775" s="293"/>
    </row>
    <row r="776" spans="1:108" s="203" customFormat="1" ht="13.5" thickBot="1" x14ac:dyDescent="0.25">
      <c r="A776" s="39">
        <v>11</v>
      </c>
      <c r="B776" s="291"/>
      <c r="C776" s="323"/>
      <c r="D776" s="323"/>
      <c r="E776" s="293"/>
      <c r="G776" s="39">
        <v>22</v>
      </c>
      <c r="H776" s="291"/>
      <c r="I776" s="294"/>
      <c r="J776" s="294"/>
      <c r="K776" s="294"/>
      <c r="L776" s="291"/>
      <c r="M776" s="323"/>
      <c r="N776" s="323"/>
      <c r="O776" s="293"/>
      <c r="Q776" s="39">
        <v>33</v>
      </c>
      <c r="R776" s="291"/>
      <c r="S776" s="323"/>
      <c r="T776" s="323"/>
      <c r="U776" s="293"/>
      <c r="W776" s="319"/>
      <c r="X776" s="320" t="s">
        <v>5</v>
      </c>
      <c r="Y776" s="321"/>
      <c r="Z776" s="321"/>
      <c r="AA776" s="322">
        <f>SUM(E766:E776)+SUM(O766:O776)+SUM(AA766:AA775)+SUM(U766:U776)</f>
        <v>0</v>
      </c>
    </row>
    <row r="777" spans="1:108" s="203" customFormat="1" x14ac:dyDescent="0.2">
      <c r="B777" s="208"/>
      <c r="D777" s="209"/>
      <c r="E777" s="204"/>
      <c r="H777" s="208"/>
      <c r="L777" s="208"/>
      <c r="N777" s="209"/>
      <c r="O777" s="204"/>
      <c r="R777" s="208"/>
      <c r="T777" s="209"/>
      <c r="U777" s="204"/>
      <c r="X777" s="208"/>
      <c r="AA777" s="204"/>
    </row>
    <row r="778" spans="1:108" s="203" customFormat="1" x14ac:dyDescent="0.2">
      <c r="B778" s="208"/>
      <c r="D778" s="209"/>
      <c r="E778" s="204"/>
      <c r="H778" s="208"/>
      <c r="L778" s="208"/>
      <c r="N778" s="209"/>
      <c r="O778" s="204"/>
      <c r="R778" s="208"/>
      <c r="T778" s="209"/>
      <c r="U778" s="204"/>
      <c r="X778" s="208"/>
      <c r="AA778" s="204"/>
    </row>
    <row r="779" spans="1:108" s="203" customFormat="1" x14ac:dyDescent="0.2">
      <c r="B779" s="208"/>
      <c r="D779" s="209"/>
      <c r="E779" s="204"/>
      <c r="H779" s="208"/>
      <c r="L779" s="208"/>
      <c r="N779" s="209"/>
      <c r="O779" s="204"/>
      <c r="R779" s="208"/>
      <c r="T779" s="209"/>
      <c r="U779" s="204"/>
      <c r="X779" s="208"/>
      <c r="AA779" s="204"/>
    </row>
    <row r="780" spans="1:108" s="203" customFormat="1" x14ac:dyDescent="0.2">
      <c r="B780" s="208"/>
      <c r="D780" s="209"/>
      <c r="E780" s="204"/>
      <c r="H780" s="208"/>
      <c r="L780" s="208"/>
      <c r="N780" s="209"/>
      <c r="O780" s="204"/>
      <c r="R780" s="208"/>
      <c r="T780" s="209"/>
      <c r="U780" s="204"/>
      <c r="X780" s="208"/>
      <c r="AA780" s="204"/>
    </row>
    <row r="781" spans="1:108" s="203" customFormat="1" x14ac:dyDescent="0.2">
      <c r="B781" s="208"/>
      <c r="D781" s="209"/>
      <c r="E781" s="204"/>
      <c r="H781" s="208"/>
      <c r="L781" s="208"/>
      <c r="N781" s="209"/>
      <c r="O781" s="204"/>
      <c r="R781" s="208"/>
      <c r="T781" s="209"/>
      <c r="U781" s="204"/>
      <c r="X781" s="208"/>
      <c r="AA781" s="204"/>
    </row>
    <row r="782" spans="1:108" s="203" customFormat="1" x14ac:dyDescent="0.2">
      <c r="B782" s="208"/>
      <c r="D782" s="209"/>
      <c r="E782" s="204"/>
      <c r="H782" s="208"/>
      <c r="L782" s="208"/>
      <c r="N782" s="209"/>
      <c r="O782" s="204"/>
      <c r="R782" s="208"/>
      <c r="T782" s="209"/>
      <c r="U782" s="204"/>
      <c r="X782" s="208"/>
      <c r="AA782" s="204"/>
    </row>
    <row r="783" spans="1:108" s="203" customFormat="1" ht="13.5" thickBot="1" x14ac:dyDescent="0.25">
      <c r="B783" s="208"/>
      <c r="D783" s="209"/>
      <c r="E783" s="204"/>
      <c r="H783" s="208"/>
      <c r="L783" s="208"/>
      <c r="N783" s="209"/>
      <c r="O783" s="204"/>
      <c r="R783" s="208"/>
      <c r="T783" s="209"/>
      <c r="U783" s="204"/>
      <c r="X783" s="208"/>
      <c r="AA783" s="204"/>
    </row>
    <row r="784" spans="1:108" ht="12.75" customHeight="1" x14ac:dyDescent="0.2">
      <c r="A784" s="33">
        <v>37</v>
      </c>
      <c r="B784" s="34"/>
      <c r="C784" s="471" t="s">
        <v>181</v>
      </c>
      <c r="D784" s="458" t="s">
        <v>93</v>
      </c>
      <c r="E784" s="460" t="s">
        <v>21</v>
      </c>
      <c r="F784" s="203"/>
      <c r="G784" s="33"/>
      <c r="H784" s="34"/>
      <c r="I784" s="34"/>
      <c r="J784" s="34"/>
      <c r="K784" s="34"/>
      <c r="L784" s="34"/>
      <c r="M784" s="471" t="s">
        <v>181</v>
      </c>
      <c r="N784" s="458" t="s">
        <v>93</v>
      </c>
      <c r="O784" s="460" t="s">
        <v>21</v>
      </c>
      <c r="Q784" s="33">
        <v>37</v>
      </c>
      <c r="R784" s="34"/>
      <c r="S784" s="471" t="s">
        <v>181</v>
      </c>
      <c r="T784" s="458" t="s">
        <v>93</v>
      </c>
      <c r="U784" s="460" t="s">
        <v>21</v>
      </c>
      <c r="W784" s="33"/>
      <c r="X784" s="34"/>
      <c r="Y784" s="471" t="s">
        <v>181</v>
      </c>
      <c r="Z784" s="471" t="s">
        <v>93</v>
      </c>
      <c r="AA784" s="460" t="s">
        <v>21</v>
      </c>
      <c r="AB784" s="203"/>
      <c r="AC784" s="203"/>
      <c r="AD784" s="203"/>
      <c r="AE784" s="203"/>
      <c r="AF784" s="203"/>
      <c r="AG784" s="203"/>
      <c r="AH784" s="203"/>
      <c r="AI784" s="203"/>
      <c r="AJ784" s="203"/>
      <c r="AK784" s="203"/>
      <c r="AL784" s="203"/>
      <c r="AM784" s="203"/>
      <c r="AN784" s="203"/>
      <c r="AO784" s="203"/>
      <c r="AP784" s="203"/>
      <c r="AQ784" s="203"/>
      <c r="AR784" s="203"/>
      <c r="AS784" s="203"/>
      <c r="AT784" s="203"/>
      <c r="AU784" s="203"/>
      <c r="AV784" s="203"/>
      <c r="AW784" s="203"/>
      <c r="AX784" s="203"/>
      <c r="AY784" s="203"/>
      <c r="AZ784" s="203"/>
      <c r="BA784" s="203"/>
      <c r="BB784" s="203"/>
      <c r="BC784" s="203"/>
      <c r="BD784" s="203"/>
      <c r="BE784" s="203"/>
      <c r="BF784" s="203"/>
      <c r="BG784" s="203"/>
      <c r="BH784" s="203"/>
      <c r="BI784" s="203"/>
      <c r="BJ784" s="203"/>
      <c r="BK784" s="203"/>
      <c r="BL784" s="203"/>
      <c r="BM784" s="203"/>
      <c r="BN784" s="203"/>
      <c r="BO784" s="203"/>
      <c r="BP784" s="203"/>
      <c r="BQ784" s="203"/>
      <c r="BR784" s="203"/>
      <c r="BS784" s="203"/>
      <c r="BT784" s="203"/>
      <c r="BU784" s="203"/>
      <c r="BV784" s="203"/>
      <c r="BW784" s="203"/>
      <c r="BX784" s="203"/>
      <c r="BY784" s="203"/>
      <c r="BZ784" s="203"/>
      <c r="CA784" s="203"/>
      <c r="CB784" s="203"/>
      <c r="CC784" s="203"/>
      <c r="CD784" s="203"/>
      <c r="CE784" s="203"/>
      <c r="CF784" s="203"/>
      <c r="CG784" s="203"/>
      <c r="CH784" s="203"/>
      <c r="CI784" s="203"/>
      <c r="CJ784" s="203"/>
      <c r="CK784" s="203"/>
      <c r="CL784" s="203"/>
      <c r="CM784" s="203"/>
      <c r="CN784" s="203"/>
      <c r="CO784" s="203"/>
      <c r="CP784" s="203"/>
      <c r="CQ784" s="203"/>
      <c r="CR784" s="203"/>
      <c r="CS784" s="203"/>
      <c r="CT784" s="203"/>
      <c r="CU784" s="203"/>
      <c r="CV784" s="203"/>
      <c r="CW784" s="203"/>
      <c r="CX784" s="203"/>
      <c r="CY784" s="203"/>
      <c r="CZ784" s="203"/>
      <c r="DA784" s="203"/>
      <c r="DB784" s="203"/>
      <c r="DC784" s="203"/>
      <c r="DD784" s="203"/>
    </row>
    <row r="785" spans="1:108" ht="38.25" x14ac:dyDescent="0.2">
      <c r="A785" s="35" t="s">
        <v>9</v>
      </c>
      <c r="B785" s="64" t="str">
        <f>+" אסמכתא " &amp; B39 &amp;"         חזרה לטבלה "</f>
        <v xml:space="preserve"> אסמכתא          חזרה לטבלה </v>
      </c>
      <c r="C785" s="472"/>
      <c r="D785" s="459"/>
      <c r="E785" s="478"/>
      <c r="F785" s="203"/>
      <c r="G785" s="35" t="s">
        <v>27</v>
      </c>
      <c r="H785" s="64" t="str">
        <f>+" אסמכתא " &amp; B39 &amp;"         חזרה לטבלה "</f>
        <v xml:space="preserve"> אסמכתא          חזרה לטבלה </v>
      </c>
      <c r="I785" s="36"/>
      <c r="J785" s="36"/>
      <c r="K785" s="36"/>
      <c r="L785" s="64" t="str">
        <f>+" אסמכתא " &amp; B39 &amp;"         חזרה לטבלה "</f>
        <v xml:space="preserve"> אסמכתא          חזרה לטבלה </v>
      </c>
      <c r="M785" s="472"/>
      <c r="N785" s="459"/>
      <c r="O785" s="478"/>
      <c r="Q785" s="35" t="s">
        <v>9</v>
      </c>
      <c r="R785" s="64" t="str">
        <f>+" אסמכתא " &amp; B39 &amp;"         חזרה לטבלה "</f>
        <v xml:space="preserve"> אסמכתא          חזרה לטבלה </v>
      </c>
      <c r="S785" s="472"/>
      <c r="T785" s="459"/>
      <c r="U785" s="478"/>
      <c r="W785" s="35" t="s">
        <v>27</v>
      </c>
      <c r="X785" s="64" t="str">
        <f>+" אסמכתא " &amp; B39 &amp;"         חזרה לטבלה "</f>
        <v xml:space="preserve"> אסמכתא          חזרה לטבלה </v>
      </c>
      <c r="Y785" s="472"/>
      <c r="Z785" s="472"/>
      <c r="AA785" s="478"/>
      <c r="AB785" s="203"/>
      <c r="AC785" s="203"/>
      <c r="AD785" s="203"/>
      <c r="AE785" s="203"/>
      <c r="AF785" s="203"/>
      <c r="AG785" s="203"/>
      <c r="AH785" s="203"/>
      <c r="AI785" s="203"/>
      <c r="AJ785" s="203"/>
      <c r="AK785" s="203"/>
      <c r="AL785" s="203"/>
      <c r="AM785" s="203"/>
      <c r="AN785" s="203"/>
      <c r="AO785" s="203"/>
      <c r="AP785" s="203"/>
      <c r="AQ785" s="203"/>
      <c r="AR785" s="203"/>
      <c r="AS785" s="203"/>
      <c r="AT785" s="203"/>
      <c r="AU785" s="203"/>
      <c r="AV785" s="203"/>
      <c r="AW785" s="203"/>
      <c r="AX785" s="203"/>
      <c r="AY785" s="203"/>
      <c r="AZ785" s="203"/>
      <c r="BA785" s="203"/>
      <c r="BB785" s="203"/>
      <c r="BC785" s="203"/>
      <c r="BD785" s="203"/>
      <c r="BE785" s="203"/>
      <c r="BF785" s="203"/>
      <c r="BG785" s="203"/>
      <c r="BH785" s="203"/>
      <c r="BI785" s="203"/>
      <c r="BJ785" s="203"/>
      <c r="BK785" s="203"/>
      <c r="BL785" s="203"/>
      <c r="BM785" s="203"/>
      <c r="BN785" s="203"/>
      <c r="BO785" s="203"/>
      <c r="BP785" s="203"/>
      <c r="BQ785" s="203"/>
      <c r="BR785" s="203"/>
      <c r="BS785" s="203"/>
      <c r="BT785" s="203"/>
      <c r="BU785" s="203"/>
      <c r="BV785" s="203"/>
      <c r="BW785" s="203"/>
      <c r="BX785" s="203"/>
      <c r="BY785" s="203"/>
      <c r="BZ785" s="203"/>
      <c r="CA785" s="203"/>
      <c r="CB785" s="203"/>
      <c r="CC785" s="203"/>
      <c r="CD785" s="203"/>
      <c r="CE785" s="203"/>
      <c r="CF785" s="203"/>
      <c r="CG785" s="203"/>
      <c r="CH785" s="203"/>
      <c r="CI785" s="203"/>
      <c r="CJ785" s="203"/>
      <c r="CK785" s="203"/>
      <c r="CL785" s="203"/>
      <c r="CM785" s="203"/>
      <c r="CN785" s="203"/>
      <c r="CO785" s="203"/>
      <c r="CP785" s="203"/>
      <c r="CQ785" s="203"/>
      <c r="CR785" s="203"/>
      <c r="CS785" s="203"/>
      <c r="CT785" s="203"/>
      <c r="CU785" s="203"/>
      <c r="CV785" s="203"/>
      <c r="CW785" s="203"/>
      <c r="CX785" s="203"/>
      <c r="CY785" s="203"/>
      <c r="CZ785" s="203"/>
      <c r="DA785" s="203"/>
      <c r="DB785" s="203"/>
      <c r="DC785" s="203"/>
      <c r="DD785" s="203"/>
    </row>
    <row r="786" spans="1:108" s="203" customFormat="1" x14ac:dyDescent="0.2">
      <c r="A786" s="39">
        <v>1</v>
      </c>
      <c r="B786" s="291"/>
      <c r="C786" s="323"/>
      <c r="D786" s="323"/>
      <c r="E786" s="293"/>
      <c r="G786" s="39">
        <v>12</v>
      </c>
      <c r="H786" s="291"/>
      <c r="I786" s="294"/>
      <c r="J786" s="294"/>
      <c r="K786" s="294"/>
      <c r="L786" s="291"/>
      <c r="M786" s="323"/>
      <c r="N786" s="323"/>
      <c r="O786" s="293"/>
      <c r="Q786" s="39">
        <v>23</v>
      </c>
      <c r="R786" s="291"/>
      <c r="S786" s="323"/>
      <c r="T786" s="323"/>
      <c r="U786" s="293"/>
      <c r="W786" s="39">
        <v>34</v>
      </c>
      <c r="X786" s="291"/>
      <c r="Y786" s="323"/>
      <c r="Z786" s="323"/>
      <c r="AA786" s="293"/>
    </row>
    <row r="787" spans="1:108" s="203" customFormat="1" x14ac:dyDescent="0.2">
      <c r="A787" s="39">
        <v>2</v>
      </c>
      <c r="B787" s="291"/>
      <c r="C787" s="323"/>
      <c r="D787" s="323"/>
      <c r="E787" s="293"/>
      <c r="G787" s="39">
        <v>13</v>
      </c>
      <c r="H787" s="291"/>
      <c r="I787" s="294"/>
      <c r="J787" s="294"/>
      <c r="K787" s="294"/>
      <c r="L787" s="291"/>
      <c r="M787" s="323"/>
      <c r="N787" s="323"/>
      <c r="O787" s="293"/>
      <c r="Q787" s="39">
        <v>24</v>
      </c>
      <c r="R787" s="291"/>
      <c r="S787" s="323"/>
      <c r="T787" s="323"/>
      <c r="U787" s="293"/>
      <c r="W787" s="39">
        <v>35</v>
      </c>
      <c r="X787" s="291"/>
      <c r="Y787" s="323"/>
      <c r="Z787" s="323"/>
      <c r="AA787" s="293"/>
    </row>
    <row r="788" spans="1:108" s="203" customFormat="1" x14ac:dyDescent="0.2">
      <c r="A788" s="39">
        <v>3</v>
      </c>
      <c r="B788" s="291"/>
      <c r="C788" s="323"/>
      <c r="D788" s="323"/>
      <c r="E788" s="293"/>
      <c r="G788" s="39">
        <v>14</v>
      </c>
      <c r="H788" s="291"/>
      <c r="I788" s="294"/>
      <c r="J788" s="294"/>
      <c r="K788" s="294"/>
      <c r="L788" s="291"/>
      <c r="M788" s="323"/>
      <c r="N788" s="323"/>
      <c r="O788" s="293"/>
      <c r="Q788" s="39">
        <v>25</v>
      </c>
      <c r="R788" s="291"/>
      <c r="S788" s="323"/>
      <c r="T788" s="323"/>
      <c r="U788" s="293"/>
      <c r="W788" s="39">
        <v>36</v>
      </c>
      <c r="X788" s="291"/>
      <c r="Y788" s="323"/>
      <c r="Z788" s="323"/>
      <c r="AA788" s="293"/>
    </row>
    <row r="789" spans="1:108" s="203" customFormat="1" x14ac:dyDescent="0.2">
      <c r="A789" s="39">
        <v>4</v>
      </c>
      <c r="B789" s="291"/>
      <c r="C789" s="323"/>
      <c r="D789" s="323"/>
      <c r="E789" s="293"/>
      <c r="G789" s="39">
        <v>15</v>
      </c>
      <c r="H789" s="291"/>
      <c r="I789" s="294"/>
      <c r="J789" s="294"/>
      <c r="K789" s="294"/>
      <c r="L789" s="291"/>
      <c r="M789" s="323"/>
      <c r="N789" s="323"/>
      <c r="O789" s="293"/>
      <c r="Q789" s="39">
        <v>26</v>
      </c>
      <c r="R789" s="291"/>
      <c r="S789" s="323"/>
      <c r="T789" s="323"/>
      <c r="U789" s="293"/>
      <c r="W789" s="39">
        <v>37</v>
      </c>
      <c r="X789" s="291"/>
      <c r="Y789" s="323"/>
      <c r="Z789" s="323"/>
      <c r="AA789" s="293"/>
    </row>
    <row r="790" spans="1:108" s="203" customFormat="1" x14ac:dyDescent="0.2">
      <c r="A790" s="39">
        <v>5</v>
      </c>
      <c r="B790" s="291"/>
      <c r="C790" s="323"/>
      <c r="D790" s="323"/>
      <c r="E790" s="293"/>
      <c r="G790" s="39">
        <v>16</v>
      </c>
      <c r="H790" s="291"/>
      <c r="I790" s="294"/>
      <c r="J790" s="294"/>
      <c r="K790" s="294"/>
      <c r="L790" s="291"/>
      <c r="M790" s="323"/>
      <c r="N790" s="323"/>
      <c r="O790" s="293"/>
      <c r="Q790" s="39">
        <v>27</v>
      </c>
      <c r="R790" s="291"/>
      <c r="S790" s="323"/>
      <c r="T790" s="323"/>
      <c r="U790" s="293"/>
      <c r="W790" s="39">
        <v>38</v>
      </c>
      <c r="X790" s="291"/>
      <c r="Y790" s="323"/>
      <c r="Z790" s="323"/>
      <c r="AA790" s="293"/>
    </row>
    <row r="791" spans="1:108" s="203" customFormat="1" x14ac:dyDescent="0.2">
      <c r="A791" s="39">
        <v>6</v>
      </c>
      <c r="B791" s="291"/>
      <c r="C791" s="323"/>
      <c r="D791" s="323"/>
      <c r="E791" s="293"/>
      <c r="G791" s="39">
        <v>17</v>
      </c>
      <c r="H791" s="291"/>
      <c r="I791" s="294"/>
      <c r="J791" s="294"/>
      <c r="K791" s="294"/>
      <c r="L791" s="291"/>
      <c r="M791" s="323"/>
      <c r="N791" s="323"/>
      <c r="O791" s="293"/>
      <c r="Q791" s="39">
        <v>28</v>
      </c>
      <c r="R791" s="291"/>
      <c r="S791" s="323"/>
      <c r="T791" s="323"/>
      <c r="U791" s="293"/>
      <c r="W791" s="39">
        <v>39</v>
      </c>
      <c r="X791" s="291"/>
      <c r="Y791" s="323"/>
      <c r="Z791" s="323"/>
      <c r="AA791" s="293"/>
    </row>
    <row r="792" spans="1:108" s="203" customFormat="1" x14ac:dyDescent="0.2">
      <c r="A792" s="39">
        <v>7</v>
      </c>
      <c r="B792" s="291"/>
      <c r="C792" s="323"/>
      <c r="D792" s="323"/>
      <c r="E792" s="293"/>
      <c r="G792" s="39">
        <v>18</v>
      </c>
      <c r="H792" s="291"/>
      <c r="I792" s="294"/>
      <c r="J792" s="294"/>
      <c r="K792" s="294"/>
      <c r="L792" s="291"/>
      <c r="M792" s="323"/>
      <c r="N792" s="323"/>
      <c r="O792" s="293"/>
      <c r="Q792" s="39">
        <v>29</v>
      </c>
      <c r="R792" s="291"/>
      <c r="S792" s="323"/>
      <c r="T792" s="323"/>
      <c r="U792" s="293"/>
      <c r="W792" s="39">
        <v>40</v>
      </c>
      <c r="X792" s="291"/>
      <c r="Y792" s="323"/>
      <c r="Z792" s="323"/>
      <c r="AA792" s="293"/>
    </row>
    <row r="793" spans="1:108" s="203" customFormat="1" x14ac:dyDescent="0.2">
      <c r="A793" s="39">
        <v>8</v>
      </c>
      <c r="B793" s="291"/>
      <c r="C793" s="323"/>
      <c r="D793" s="323"/>
      <c r="E793" s="293"/>
      <c r="G793" s="39">
        <v>19</v>
      </c>
      <c r="H793" s="291"/>
      <c r="I793" s="294"/>
      <c r="J793" s="294"/>
      <c r="K793" s="294"/>
      <c r="L793" s="291"/>
      <c r="M793" s="323"/>
      <c r="N793" s="323"/>
      <c r="O793" s="293"/>
      <c r="Q793" s="39">
        <v>30</v>
      </c>
      <c r="R793" s="291"/>
      <c r="S793" s="323"/>
      <c r="T793" s="323"/>
      <c r="U793" s="293"/>
      <c r="W793" s="39">
        <v>41</v>
      </c>
      <c r="X793" s="291"/>
      <c r="Y793" s="323"/>
      <c r="Z793" s="323"/>
      <c r="AA793" s="293"/>
    </row>
    <row r="794" spans="1:108" s="203" customFormat="1" x14ac:dyDescent="0.2">
      <c r="A794" s="39">
        <v>9</v>
      </c>
      <c r="B794" s="291"/>
      <c r="C794" s="323"/>
      <c r="D794" s="323"/>
      <c r="E794" s="293"/>
      <c r="G794" s="39">
        <v>20</v>
      </c>
      <c r="H794" s="291"/>
      <c r="I794" s="294"/>
      <c r="J794" s="294"/>
      <c r="K794" s="294"/>
      <c r="L794" s="291"/>
      <c r="M794" s="323"/>
      <c r="N794" s="323"/>
      <c r="O794" s="293"/>
      <c r="Q794" s="39">
        <v>31</v>
      </c>
      <c r="R794" s="291"/>
      <c r="S794" s="323"/>
      <c r="T794" s="323"/>
      <c r="U794" s="293"/>
      <c r="W794" s="39">
        <v>42</v>
      </c>
      <c r="X794" s="291"/>
      <c r="Y794" s="323"/>
      <c r="Z794" s="323"/>
      <c r="AA794" s="293"/>
    </row>
    <row r="795" spans="1:108" s="203" customFormat="1" x14ac:dyDescent="0.2">
      <c r="A795" s="39">
        <v>10</v>
      </c>
      <c r="B795" s="291"/>
      <c r="C795" s="323"/>
      <c r="D795" s="323"/>
      <c r="E795" s="293"/>
      <c r="G795" s="39">
        <v>21</v>
      </c>
      <c r="H795" s="291"/>
      <c r="I795" s="294"/>
      <c r="J795" s="294"/>
      <c r="K795" s="294"/>
      <c r="L795" s="291"/>
      <c r="M795" s="323"/>
      <c r="N795" s="323"/>
      <c r="O795" s="293"/>
      <c r="Q795" s="39">
        <v>32</v>
      </c>
      <c r="R795" s="291"/>
      <c r="S795" s="323"/>
      <c r="T795" s="323"/>
      <c r="U795" s="293"/>
      <c r="W795" s="39">
        <v>43</v>
      </c>
      <c r="X795" s="291"/>
      <c r="Y795" s="323"/>
      <c r="Z795" s="323"/>
      <c r="AA795" s="293"/>
    </row>
    <row r="796" spans="1:108" s="203" customFormat="1" ht="13.5" thickBot="1" x14ac:dyDescent="0.25">
      <c r="A796" s="39">
        <v>11</v>
      </c>
      <c r="B796" s="291"/>
      <c r="C796" s="323"/>
      <c r="D796" s="323"/>
      <c r="E796" s="293"/>
      <c r="G796" s="39">
        <v>22</v>
      </c>
      <c r="H796" s="291"/>
      <c r="I796" s="294"/>
      <c r="J796" s="294"/>
      <c r="K796" s="294"/>
      <c r="L796" s="291"/>
      <c r="M796" s="323"/>
      <c r="N796" s="323"/>
      <c r="O796" s="293"/>
      <c r="Q796" s="39">
        <v>33</v>
      </c>
      <c r="R796" s="291"/>
      <c r="S796" s="323"/>
      <c r="T796" s="323"/>
      <c r="U796" s="293"/>
      <c r="W796" s="319"/>
      <c r="X796" s="320" t="s">
        <v>5</v>
      </c>
      <c r="Y796" s="321"/>
      <c r="Z796" s="321"/>
      <c r="AA796" s="322">
        <f>SUM(E786:E796)+SUM(O786:O796)+SUM(AA786:AA795)+SUM(U786:U796)</f>
        <v>0</v>
      </c>
    </row>
    <row r="797" spans="1:108" s="203" customFormat="1" x14ac:dyDescent="0.2">
      <c r="B797" s="208"/>
      <c r="D797" s="209"/>
      <c r="E797" s="204"/>
      <c r="H797" s="208"/>
      <c r="L797" s="208"/>
      <c r="N797" s="209"/>
      <c r="O797" s="204"/>
      <c r="R797" s="208"/>
      <c r="T797" s="209"/>
      <c r="U797" s="204"/>
      <c r="X797" s="208"/>
      <c r="AA797" s="204"/>
    </row>
    <row r="798" spans="1:108" s="203" customFormat="1" x14ac:dyDescent="0.2">
      <c r="B798" s="208"/>
      <c r="D798" s="209"/>
      <c r="E798" s="204"/>
      <c r="H798" s="208"/>
      <c r="L798" s="208"/>
      <c r="N798" s="209"/>
      <c r="O798" s="204"/>
      <c r="R798" s="208"/>
      <c r="T798" s="209"/>
      <c r="U798" s="204"/>
      <c r="X798" s="208"/>
      <c r="AA798" s="204"/>
    </row>
    <row r="799" spans="1:108" s="203" customFormat="1" x14ac:dyDescent="0.2">
      <c r="B799" s="208"/>
      <c r="D799" s="209"/>
      <c r="E799" s="204"/>
      <c r="H799" s="208"/>
      <c r="L799" s="208"/>
      <c r="N799" s="209"/>
      <c r="O799" s="204"/>
      <c r="R799" s="208"/>
      <c r="T799" s="209"/>
      <c r="U799" s="204"/>
      <c r="X799" s="208"/>
      <c r="AA799" s="204"/>
    </row>
    <row r="800" spans="1:108" s="203" customFormat="1" x14ac:dyDescent="0.2">
      <c r="B800" s="208"/>
      <c r="D800" s="209"/>
      <c r="E800" s="204"/>
      <c r="H800" s="208"/>
      <c r="L800" s="208"/>
      <c r="N800" s="209"/>
      <c r="O800" s="204"/>
      <c r="R800" s="208"/>
      <c r="T800" s="209"/>
      <c r="U800" s="204"/>
      <c r="X800" s="208"/>
      <c r="AA800" s="204"/>
    </row>
    <row r="801" spans="1:108" s="203" customFormat="1" x14ac:dyDescent="0.2">
      <c r="B801" s="208"/>
      <c r="D801" s="209"/>
      <c r="E801" s="204"/>
      <c r="H801" s="208"/>
      <c r="L801" s="208"/>
      <c r="N801" s="209"/>
      <c r="O801" s="204"/>
      <c r="R801" s="208"/>
      <c r="T801" s="209"/>
      <c r="U801" s="204"/>
      <c r="X801" s="208"/>
      <c r="AA801" s="204"/>
    </row>
    <row r="802" spans="1:108" s="203" customFormat="1" x14ac:dyDescent="0.2">
      <c r="B802" s="208"/>
      <c r="D802" s="209"/>
      <c r="E802" s="204"/>
      <c r="H802" s="208"/>
      <c r="L802" s="208"/>
      <c r="N802" s="209"/>
      <c r="O802" s="204"/>
      <c r="R802" s="208"/>
      <c r="T802" s="209"/>
      <c r="U802" s="204"/>
      <c r="X802" s="208"/>
      <c r="AA802" s="204"/>
    </row>
    <row r="803" spans="1:108" s="203" customFormat="1" ht="13.5" thickBot="1" x14ac:dyDescent="0.25">
      <c r="B803" s="208"/>
      <c r="D803" s="209"/>
      <c r="E803" s="204"/>
      <c r="H803" s="208"/>
      <c r="L803" s="208"/>
      <c r="N803" s="209"/>
      <c r="O803" s="204"/>
      <c r="R803" s="208"/>
      <c r="T803" s="209"/>
      <c r="U803" s="204"/>
      <c r="X803" s="208"/>
      <c r="AA803" s="204"/>
    </row>
    <row r="804" spans="1:108" ht="12.75" customHeight="1" x14ac:dyDescent="0.2">
      <c r="A804" s="33">
        <v>38</v>
      </c>
      <c r="B804" s="34"/>
      <c r="C804" s="471" t="s">
        <v>181</v>
      </c>
      <c r="D804" s="458" t="s">
        <v>93</v>
      </c>
      <c r="E804" s="460" t="s">
        <v>21</v>
      </c>
      <c r="F804" s="203"/>
      <c r="G804" s="33"/>
      <c r="H804" s="34"/>
      <c r="I804" s="34"/>
      <c r="J804" s="34"/>
      <c r="K804" s="34"/>
      <c r="L804" s="34"/>
      <c r="M804" s="471" t="s">
        <v>181</v>
      </c>
      <c r="N804" s="458" t="s">
        <v>93</v>
      </c>
      <c r="O804" s="460" t="s">
        <v>21</v>
      </c>
      <c r="Q804" s="33">
        <v>38</v>
      </c>
      <c r="R804" s="34"/>
      <c r="S804" s="471" t="s">
        <v>181</v>
      </c>
      <c r="T804" s="458" t="s">
        <v>93</v>
      </c>
      <c r="U804" s="460" t="s">
        <v>21</v>
      </c>
      <c r="W804" s="33"/>
      <c r="X804" s="34"/>
      <c r="Y804" s="471" t="s">
        <v>181</v>
      </c>
      <c r="Z804" s="471" t="s">
        <v>93</v>
      </c>
      <c r="AA804" s="460" t="s">
        <v>21</v>
      </c>
      <c r="AB804" s="203"/>
      <c r="AC804" s="203"/>
      <c r="AD804" s="203"/>
      <c r="AE804" s="203"/>
      <c r="AF804" s="203"/>
      <c r="AG804" s="203"/>
      <c r="AH804" s="203"/>
      <c r="AI804" s="203"/>
      <c r="AJ804" s="203"/>
      <c r="AK804" s="203"/>
      <c r="AL804" s="203"/>
      <c r="AM804" s="203"/>
      <c r="AN804" s="203"/>
      <c r="AO804" s="203"/>
      <c r="AP804" s="203"/>
      <c r="AQ804" s="203"/>
      <c r="AR804" s="203"/>
      <c r="AS804" s="203"/>
      <c r="AT804" s="203"/>
      <c r="AU804" s="203"/>
      <c r="AV804" s="203"/>
      <c r="AW804" s="203"/>
      <c r="AX804" s="203"/>
      <c r="AY804" s="203"/>
      <c r="AZ804" s="203"/>
      <c r="BA804" s="203"/>
      <c r="BB804" s="203"/>
      <c r="BC804" s="203"/>
      <c r="BD804" s="203"/>
      <c r="BE804" s="203"/>
      <c r="BF804" s="203"/>
      <c r="BG804" s="203"/>
      <c r="BH804" s="203"/>
      <c r="BI804" s="203"/>
      <c r="BJ804" s="203"/>
      <c r="BK804" s="203"/>
      <c r="BL804" s="203"/>
      <c r="BM804" s="203"/>
      <c r="BN804" s="203"/>
      <c r="BO804" s="203"/>
      <c r="BP804" s="203"/>
      <c r="BQ804" s="203"/>
      <c r="BR804" s="203"/>
      <c r="BS804" s="203"/>
      <c r="BT804" s="203"/>
      <c r="BU804" s="203"/>
      <c r="BV804" s="203"/>
      <c r="BW804" s="203"/>
      <c r="BX804" s="203"/>
      <c r="BY804" s="203"/>
      <c r="BZ804" s="203"/>
      <c r="CA804" s="203"/>
      <c r="CB804" s="203"/>
      <c r="CC804" s="203"/>
      <c r="CD804" s="203"/>
      <c r="CE804" s="203"/>
      <c r="CF804" s="203"/>
      <c r="CG804" s="203"/>
      <c r="CH804" s="203"/>
      <c r="CI804" s="203"/>
      <c r="CJ804" s="203"/>
      <c r="CK804" s="203"/>
      <c r="CL804" s="203"/>
      <c r="CM804" s="203"/>
      <c r="CN804" s="203"/>
      <c r="CO804" s="203"/>
      <c r="CP804" s="203"/>
      <c r="CQ804" s="203"/>
      <c r="CR804" s="203"/>
      <c r="CS804" s="203"/>
      <c r="CT804" s="203"/>
      <c r="CU804" s="203"/>
      <c r="CV804" s="203"/>
      <c r="CW804" s="203"/>
      <c r="CX804" s="203"/>
      <c r="CY804" s="203"/>
      <c r="CZ804" s="203"/>
      <c r="DA804" s="203"/>
      <c r="DB804" s="203"/>
      <c r="DC804" s="203"/>
      <c r="DD804" s="203"/>
    </row>
    <row r="805" spans="1:108" ht="38.25" x14ac:dyDescent="0.2">
      <c r="A805" s="35" t="s">
        <v>9</v>
      </c>
      <c r="B805" s="64" t="str">
        <f>+" אסמכתא " &amp; B40 &amp;"         חזרה לטבלה "</f>
        <v xml:space="preserve"> אסמכתא          חזרה לטבלה </v>
      </c>
      <c r="C805" s="472"/>
      <c r="D805" s="459"/>
      <c r="E805" s="478"/>
      <c r="F805" s="203"/>
      <c r="G805" s="35" t="s">
        <v>27</v>
      </c>
      <c r="H805" s="64" t="str">
        <f>+" אסמכתא " &amp; B40 &amp;"         חזרה לטבלה "</f>
        <v xml:space="preserve"> אסמכתא          חזרה לטבלה </v>
      </c>
      <c r="I805" s="36"/>
      <c r="J805" s="36"/>
      <c r="K805" s="36"/>
      <c r="L805" s="64" t="str">
        <f>+" אסמכתא " &amp; B40 &amp;"         חזרה לטבלה "</f>
        <v xml:space="preserve"> אסמכתא          חזרה לטבלה </v>
      </c>
      <c r="M805" s="472"/>
      <c r="N805" s="459"/>
      <c r="O805" s="478"/>
      <c r="Q805" s="35" t="s">
        <v>9</v>
      </c>
      <c r="R805" s="64" t="str">
        <f>+" אסמכתא " &amp; B40 &amp;"         חזרה לטבלה "</f>
        <v xml:space="preserve"> אסמכתא          חזרה לטבלה </v>
      </c>
      <c r="S805" s="472"/>
      <c r="T805" s="459"/>
      <c r="U805" s="478"/>
      <c r="W805" s="35" t="s">
        <v>27</v>
      </c>
      <c r="X805" s="64" t="str">
        <f>+" אסמכתא " &amp; B40 &amp;"         חזרה לטבלה "</f>
        <v xml:space="preserve"> אסמכתא          חזרה לטבלה </v>
      </c>
      <c r="Y805" s="472"/>
      <c r="Z805" s="472"/>
      <c r="AA805" s="478"/>
      <c r="AB805" s="203"/>
      <c r="AC805" s="203"/>
      <c r="AD805" s="203"/>
      <c r="AE805" s="203"/>
      <c r="AF805" s="203"/>
      <c r="AG805" s="203"/>
      <c r="AH805" s="203"/>
      <c r="AI805" s="203"/>
      <c r="AJ805" s="203"/>
      <c r="AK805" s="203"/>
      <c r="AL805" s="203"/>
      <c r="AM805" s="203"/>
      <c r="AN805" s="203"/>
      <c r="AO805" s="203"/>
      <c r="AP805" s="203"/>
      <c r="AQ805" s="203"/>
      <c r="AR805" s="203"/>
      <c r="AS805" s="203"/>
      <c r="AT805" s="203"/>
      <c r="AU805" s="203"/>
      <c r="AV805" s="203"/>
      <c r="AW805" s="203"/>
      <c r="AX805" s="203"/>
      <c r="AY805" s="203"/>
      <c r="AZ805" s="203"/>
      <c r="BA805" s="203"/>
      <c r="BB805" s="203"/>
      <c r="BC805" s="203"/>
      <c r="BD805" s="203"/>
      <c r="BE805" s="203"/>
      <c r="BF805" s="203"/>
      <c r="BG805" s="203"/>
      <c r="BH805" s="203"/>
      <c r="BI805" s="203"/>
      <c r="BJ805" s="203"/>
      <c r="BK805" s="203"/>
      <c r="BL805" s="203"/>
      <c r="BM805" s="203"/>
      <c r="BN805" s="203"/>
      <c r="BO805" s="203"/>
      <c r="BP805" s="203"/>
      <c r="BQ805" s="203"/>
      <c r="BR805" s="203"/>
      <c r="BS805" s="203"/>
      <c r="BT805" s="203"/>
      <c r="BU805" s="203"/>
      <c r="BV805" s="203"/>
      <c r="BW805" s="203"/>
      <c r="BX805" s="203"/>
      <c r="BY805" s="203"/>
      <c r="BZ805" s="203"/>
      <c r="CA805" s="203"/>
      <c r="CB805" s="203"/>
      <c r="CC805" s="203"/>
      <c r="CD805" s="203"/>
      <c r="CE805" s="203"/>
      <c r="CF805" s="203"/>
      <c r="CG805" s="203"/>
      <c r="CH805" s="203"/>
      <c r="CI805" s="203"/>
      <c r="CJ805" s="203"/>
      <c r="CK805" s="203"/>
      <c r="CL805" s="203"/>
      <c r="CM805" s="203"/>
      <c r="CN805" s="203"/>
      <c r="CO805" s="203"/>
      <c r="CP805" s="203"/>
      <c r="CQ805" s="203"/>
      <c r="CR805" s="203"/>
      <c r="CS805" s="203"/>
      <c r="CT805" s="203"/>
      <c r="CU805" s="203"/>
      <c r="CV805" s="203"/>
      <c r="CW805" s="203"/>
      <c r="CX805" s="203"/>
      <c r="CY805" s="203"/>
      <c r="CZ805" s="203"/>
      <c r="DA805" s="203"/>
      <c r="DB805" s="203"/>
      <c r="DC805" s="203"/>
      <c r="DD805" s="203"/>
    </row>
    <row r="806" spans="1:108" s="203" customFormat="1" x14ac:dyDescent="0.2">
      <c r="A806" s="39">
        <v>1</v>
      </c>
      <c r="B806" s="291"/>
      <c r="C806" s="323"/>
      <c r="D806" s="323"/>
      <c r="E806" s="293"/>
      <c r="G806" s="39">
        <v>12</v>
      </c>
      <c r="H806" s="291"/>
      <c r="I806" s="294"/>
      <c r="J806" s="294"/>
      <c r="K806" s="294"/>
      <c r="L806" s="291"/>
      <c r="M806" s="323"/>
      <c r="N806" s="323"/>
      <c r="O806" s="293"/>
      <c r="Q806" s="39">
        <v>23</v>
      </c>
      <c r="R806" s="291"/>
      <c r="S806" s="323"/>
      <c r="T806" s="323"/>
      <c r="U806" s="293"/>
      <c r="W806" s="39">
        <v>34</v>
      </c>
      <c r="X806" s="291"/>
      <c r="Y806" s="323"/>
      <c r="Z806" s="323"/>
      <c r="AA806" s="293"/>
    </row>
    <row r="807" spans="1:108" s="203" customFormat="1" x14ac:dyDescent="0.2">
      <c r="A807" s="39">
        <v>2</v>
      </c>
      <c r="B807" s="291"/>
      <c r="C807" s="323"/>
      <c r="D807" s="323"/>
      <c r="E807" s="293"/>
      <c r="G807" s="39">
        <v>13</v>
      </c>
      <c r="H807" s="291"/>
      <c r="I807" s="294"/>
      <c r="J807" s="294"/>
      <c r="K807" s="294"/>
      <c r="L807" s="291"/>
      <c r="M807" s="323"/>
      <c r="N807" s="323"/>
      <c r="O807" s="293"/>
      <c r="Q807" s="39">
        <v>24</v>
      </c>
      <c r="R807" s="291"/>
      <c r="S807" s="323"/>
      <c r="T807" s="323"/>
      <c r="U807" s="293"/>
      <c r="W807" s="39">
        <v>35</v>
      </c>
      <c r="X807" s="291"/>
      <c r="Y807" s="323"/>
      <c r="Z807" s="323"/>
      <c r="AA807" s="293"/>
    </row>
    <row r="808" spans="1:108" s="203" customFormat="1" x14ac:dyDescent="0.2">
      <c r="A808" s="39">
        <v>3</v>
      </c>
      <c r="B808" s="291"/>
      <c r="C808" s="323"/>
      <c r="D808" s="323"/>
      <c r="E808" s="293"/>
      <c r="G808" s="39">
        <v>14</v>
      </c>
      <c r="H808" s="291"/>
      <c r="I808" s="294"/>
      <c r="J808" s="294"/>
      <c r="K808" s="294"/>
      <c r="L808" s="291"/>
      <c r="M808" s="323"/>
      <c r="N808" s="323"/>
      <c r="O808" s="293"/>
      <c r="Q808" s="39">
        <v>25</v>
      </c>
      <c r="R808" s="291"/>
      <c r="S808" s="323"/>
      <c r="T808" s="323"/>
      <c r="U808" s="293"/>
      <c r="W808" s="39">
        <v>36</v>
      </c>
      <c r="X808" s="291"/>
      <c r="Y808" s="323"/>
      <c r="Z808" s="323"/>
      <c r="AA808" s="293"/>
    </row>
    <row r="809" spans="1:108" s="203" customFormat="1" x14ac:dyDescent="0.2">
      <c r="A809" s="39">
        <v>4</v>
      </c>
      <c r="B809" s="291"/>
      <c r="C809" s="323"/>
      <c r="D809" s="323"/>
      <c r="E809" s="293"/>
      <c r="G809" s="39">
        <v>15</v>
      </c>
      <c r="H809" s="291"/>
      <c r="I809" s="294"/>
      <c r="J809" s="294"/>
      <c r="K809" s="294"/>
      <c r="L809" s="291"/>
      <c r="M809" s="323"/>
      <c r="N809" s="323"/>
      <c r="O809" s="293"/>
      <c r="Q809" s="39">
        <v>26</v>
      </c>
      <c r="R809" s="291"/>
      <c r="S809" s="323"/>
      <c r="T809" s="323"/>
      <c r="U809" s="293"/>
      <c r="W809" s="39">
        <v>37</v>
      </c>
      <c r="X809" s="291"/>
      <c r="Y809" s="323"/>
      <c r="Z809" s="323"/>
      <c r="AA809" s="293"/>
    </row>
    <row r="810" spans="1:108" s="203" customFormat="1" x14ac:dyDescent="0.2">
      <c r="A810" s="39">
        <v>5</v>
      </c>
      <c r="B810" s="291"/>
      <c r="C810" s="323"/>
      <c r="D810" s="323"/>
      <c r="E810" s="293"/>
      <c r="G810" s="39">
        <v>16</v>
      </c>
      <c r="H810" s="291"/>
      <c r="I810" s="294"/>
      <c r="J810" s="294"/>
      <c r="K810" s="294"/>
      <c r="L810" s="291"/>
      <c r="M810" s="323"/>
      <c r="N810" s="323"/>
      <c r="O810" s="293"/>
      <c r="Q810" s="39">
        <v>27</v>
      </c>
      <c r="R810" s="291"/>
      <c r="S810" s="323"/>
      <c r="T810" s="323"/>
      <c r="U810" s="293"/>
      <c r="W810" s="39">
        <v>38</v>
      </c>
      <c r="X810" s="291"/>
      <c r="Y810" s="323"/>
      <c r="Z810" s="323"/>
      <c r="AA810" s="293"/>
    </row>
    <row r="811" spans="1:108" s="203" customFormat="1" x14ac:dyDescent="0.2">
      <c r="A811" s="39">
        <v>6</v>
      </c>
      <c r="B811" s="291"/>
      <c r="C811" s="323"/>
      <c r="D811" s="323"/>
      <c r="E811" s="293"/>
      <c r="G811" s="39">
        <v>17</v>
      </c>
      <c r="H811" s="291"/>
      <c r="I811" s="294"/>
      <c r="J811" s="294"/>
      <c r="K811" s="294"/>
      <c r="L811" s="291"/>
      <c r="M811" s="323"/>
      <c r="N811" s="323"/>
      <c r="O811" s="293"/>
      <c r="Q811" s="39">
        <v>28</v>
      </c>
      <c r="R811" s="291"/>
      <c r="S811" s="323"/>
      <c r="T811" s="323"/>
      <c r="U811" s="293"/>
      <c r="W811" s="39">
        <v>39</v>
      </c>
      <c r="X811" s="291"/>
      <c r="Y811" s="323"/>
      <c r="Z811" s="323"/>
      <c r="AA811" s="293"/>
    </row>
    <row r="812" spans="1:108" s="203" customFormat="1" x14ac:dyDescent="0.2">
      <c r="A812" s="39">
        <v>7</v>
      </c>
      <c r="B812" s="291"/>
      <c r="C812" s="323"/>
      <c r="D812" s="323"/>
      <c r="E812" s="293"/>
      <c r="G812" s="39">
        <v>18</v>
      </c>
      <c r="H812" s="291"/>
      <c r="I812" s="294"/>
      <c r="J812" s="294"/>
      <c r="K812" s="294"/>
      <c r="L812" s="291"/>
      <c r="M812" s="323"/>
      <c r="N812" s="323"/>
      <c r="O812" s="293"/>
      <c r="Q812" s="39">
        <v>29</v>
      </c>
      <c r="R812" s="291"/>
      <c r="S812" s="323"/>
      <c r="T812" s="323"/>
      <c r="U812" s="293"/>
      <c r="W812" s="39">
        <v>40</v>
      </c>
      <c r="X812" s="291"/>
      <c r="Y812" s="323"/>
      <c r="Z812" s="323"/>
      <c r="AA812" s="293"/>
    </row>
    <row r="813" spans="1:108" s="203" customFormat="1" x14ac:dyDescent="0.2">
      <c r="A813" s="39">
        <v>8</v>
      </c>
      <c r="B813" s="291"/>
      <c r="C813" s="323"/>
      <c r="D813" s="323"/>
      <c r="E813" s="293"/>
      <c r="G813" s="39">
        <v>19</v>
      </c>
      <c r="H813" s="291"/>
      <c r="I813" s="294"/>
      <c r="J813" s="294"/>
      <c r="K813" s="294"/>
      <c r="L813" s="291"/>
      <c r="M813" s="323"/>
      <c r="N813" s="323"/>
      <c r="O813" s="293"/>
      <c r="Q813" s="39">
        <v>30</v>
      </c>
      <c r="R813" s="291"/>
      <c r="S813" s="323"/>
      <c r="T813" s="323"/>
      <c r="U813" s="293"/>
      <c r="W813" s="39">
        <v>41</v>
      </c>
      <c r="X813" s="291"/>
      <c r="Y813" s="323"/>
      <c r="Z813" s="323"/>
      <c r="AA813" s="293"/>
    </row>
    <row r="814" spans="1:108" s="203" customFormat="1" x14ac:dyDescent="0.2">
      <c r="A814" s="39">
        <v>9</v>
      </c>
      <c r="B814" s="291"/>
      <c r="C814" s="323"/>
      <c r="D814" s="323"/>
      <c r="E814" s="293"/>
      <c r="G814" s="39">
        <v>20</v>
      </c>
      <c r="H814" s="291"/>
      <c r="I814" s="294"/>
      <c r="J814" s="294"/>
      <c r="K814" s="294"/>
      <c r="L814" s="291"/>
      <c r="M814" s="323"/>
      <c r="N814" s="323"/>
      <c r="O814" s="293"/>
      <c r="Q814" s="39">
        <v>31</v>
      </c>
      <c r="R814" s="291"/>
      <c r="S814" s="323"/>
      <c r="T814" s="323"/>
      <c r="U814" s="293"/>
      <c r="W814" s="39">
        <v>42</v>
      </c>
      <c r="X814" s="291"/>
      <c r="Y814" s="323"/>
      <c r="Z814" s="323"/>
      <c r="AA814" s="293"/>
    </row>
    <row r="815" spans="1:108" s="203" customFormat="1" x14ac:dyDescent="0.2">
      <c r="A815" s="39">
        <v>10</v>
      </c>
      <c r="B815" s="291"/>
      <c r="C815" s="323"/>
      <c r="D815" s="323"/>
      <c r="E815" s="293"/>
      <c r="G815" s="39">
        <v>21</v>
      </c>
      <c r="H815" s="291"/>
      <c r="I815" s="294"/>
      <c r="J815" s="294"/>
      <c r="K815" s="294"/>
      <c r="L815" s="291"/>
      <c r="M815" s="323"/>
      <c r="N815" s="323"/>
      <c r="O815" s="293"/>
      <c r="Q815" s="39">
        <v>32</v>
      </c>
      <c r="R815" s="291"/>
      <c r="S815" s="323"/>
      <c r="T815" s="323"/>
      <c r="U815" s="293"/>
      <c r="W815" s="39">
        <v>43</v>
      </c>
      <c r="X815" s="291"/>
      <c r="Y815" s="323"/>
      <c r="Z815" s="323"/>
      <c r="AA815" s="293"/>
    </row>
    <row r="816" spans="1:108" s="203" customFormat="1" ht="13.5" thickBot="1" x14ac:dyDescent="0.25">
      <c r="A816" s="39">
        <v>11</v>
      </c>
      <c r="B816" s="291"/>
      <c r="C816" s="323"/>
      <c r="D816" s="323"/>
      <c r="E816" s="293"/>
      <c r="G816" s="39">
        <v>22</v>
      </c>
      <c r="H816" s="291"/>
      <c r="I816" s="294"/>
      <c r="J816" s="294"/>
      <c r="K816" s="294"/>
      <c r="L816" s="291"/>
      <c r="M816" s="323"/>
      <c r="N816" s="323"/>
      <c r="O816" s="293"/>
      <c r="Q816" s="39">
        <v>33</v>
      </c>
      <c r="R816" s="291"/>
      <c r="S816" s="323"/>
      <c r="T816" s="323"/>
      <c r="U816" s="293"/>
      <c r="W816" s="319"/>
      <c r="X816" s="320" t="s">
        <v>5</v>
      </c>
      <c r="Y816" s="321"/>
      <c r="Z816" s="321"/>
      <c r="AA816" s="322">
        <f>SUM(E806:E816)+SUM(O806:O816)+SUM(AA806:AA815)+SUM(U806:U816)</f>
        <v>0</v>
      </c>
    </row>
    <row r="817" spans="1:108" s="203" customFormat="1" x14ac:dyDescent="0.2">
      <c r="B817" s="208"/>
      <c r="D817" s="209"/>
      <c r="E817" s="204"/>
      <c r="H817" s="208"/>
      <c r="L817" s="208"/>
      <c r="N817" s="209"/>
      <c r="O817" s="204"/>
      <c r="R817" s="208"/>
      <c r="T817" s="209"/>
      <c r="U817" s="204"/>
      <c r="X817" s="208"/>
      <c r="AA817" s="204"/>
    </row>
    <row r="818" spans="1:108" s="203" customFormat="1" x14ac:dyDescent="0.2">
      <c r="B818" s="208"/>
      <c r="D818" s="209"/>
      <c r="E818" s="204"/>
      <c r="H818" s="208"/>
      <c r="L818" s="208"/>
      <c r="N818" s="209"/>
      <c r="O818" s="204"/>
      <c r="R818" s="208"/>
      <c r="T818" s="209"/>
      <c r="U818" s="204"/>
      <c r="X818" s="208"/>
      <c r="AA818" s="204"/>
    </row>
    <row r="819" spans="1:108" s="203" customFormat="1" x14ac:dyDescent="0.2">
      <c r="B819" s="208"/>
      <c r="D819" s="209"/>
      <c r="E819" s="204"/>
      <c r="H819" s="208"/>
      <c r="L819" s="208"/>
      <c r="N819" s="209"/>
      <c r="O819" s="204"/>
      <c r="R819" s="208"/>
      <c r="T819" s="209"/>
      <c r="U819" s="204"/>
      <c r="X819" s="208"/>
      <c r="AA819" s="204"/>
    </row>
    <row r="820" spans="1:108" s="203" customFormat="1" x14ac:dyDescent="0.2">
      <c r="B820" s="208"/>
      <c r="D820" s="209"/>
      <c r="E820" s="204"/>
      <c r="H820" s="208"/>
      <c r="L820" s="208"/>
      <c r="N820" s="209"/>
      <c r="O820" s="204"/>
      <c r="R820" s="208"/>
      <c r="T820" s="209"/>
      <c r="U820" s="204"/>
      <c r="X820" s="208"/>
      <c r="AA820" s="204"/>
    </row>
    <row r="821" spans="1:108" s="203" customFormat="1" x14ac:dyDescent="0.2">
      <c r="B821" s="208"/>
      <c r="D821" s="209"/>
      <c r="E821" s="204"/>
      <c r="H821" s="208"/>
      <c r="L821" s="208"/>
      <c r="N821" s="209"/>
      <c r="O821" s="204"/>
      <c r="R821" s="208"/>
      <c r="T821" s="209"/>
      <c r="U821" s="204"/>
      <c r="X821" s="208"/>
      <c r="AA821" s="204"/>
    </row>
    <row r="822" spans="1:108" s="203" customFormat="1" x14ac:dyDescent="0.2">
      <c r="B822" s="208"/>
      <c r="D822" s="209"/>
      <c r="E822" s="204"/>
      <c r="H822" s="208"/>
      <c r="L822" s="208"/>
      <c r="N822" s="209"/>
      <c r="O822" s="204"/>
      <c r="R822" s="208"/>
      <c r="T822" s="209"/>
      <c r="U822" s="204"/>
      <c r="X822" s="208"/>
      <c r="AA822" s="204"/>
    </row>
    <row r="823" spans="1:108" s="203" customFormat="1" ht="13.5" thickBot="1" x14ac:dyDescent="0.25">
      <c r="B823" s="208"/>
      <c r="D823" s="209"/>
      <c r="E823" s="204"/>
      <c r="H823" s="208"/>
      <c r="L823" s="208"/>
      <c r="N823" s="209"/>
      <c r="O823" s="204"/>
      <c r="R823" s="208"/>
      <c r="T823" s="209"/>
      <c r="U823" s="204"/>
      <c r="X823" s="208"/>
      <c r="AA823" s="204"/>
    </row>
    <row r="824" spans="1:108" ht="12.75" customHeight="1" x14ac:dyDescent="0.2">
      <c r="A824" s="33">
        <v>39</v>
      </c>
      <c r="B824" s="34"/>
      <c r="C824" s="471" t="s">
        <v>181</v>
      </c>
      <c r="D824" s="458" t="s">
        <v>93</v>
      </c>
      <c r="E824" s="460" t="s">
        <v>21</v>
      </c>
      <c r="F824" s="203"/>
      <c r="G824" s="33"/>
      <c r="H824" s="34"/>
      <c r="I824" s="34"/>
      <c r="J824" s="34"/>
      <c r="K824" s="34"/>
      <c r="L824" s="34"/>
      <c r="M824" s="471" t="s">
        <v>181</v>
      </c>
      <c r="N824" s="458" t="s">
        <v>93</v>
      </c>
      <c r="O824" s="460" t="s">
        <v>21</v>
      </c>
      <c r="Q824" s="33">
        <v>39</v>
      </c>
      <c r="R824" s="34"/>
      <c r="S824" s="471" t="s">
        <v>181</v>
      </c>
      <c r="T824" s="458" t="s">
        <v>93</v>
      </c>
      <c r="U824" s="460" t="s">
        <v>21</v>
      </c>
      <c r="W824" s="33"/>
      <c r="X824" s="34"/>
      <c r="Y824" s="471" t="s">
        <v>181</v>
      </c>
      <c r="Z824" s="471" t="s">
        <v>93</v>
      </c>
      <c r="AA824" s="460" t="s">
        <v>21</v>
      </c>
      <c r="AB824" s="203"/>
      <c r="AC824" s="203"/>
      <c r="AD824" s="203"/>
      <c r="AE824" s="203"/>
      <c r="AF824" s="203"/>
      <c r="AG824" s="203"/>
      <c r="AH824" s="203"/>
      <c r="AI824" s="203"/>
      <c r="AJ824" s="203"/>
      <c r="AK824" s="203"/>
      <c r="AL824" s="203"/>
      <c r="AM824" s="203"/>
      <c r="AN824" s="203"/>
      <c r="AO824" s="203"/>
      <c r="AP824" s="203"/>
      <c r="AQ824" s="203"/>
      <c r="AR824" s="203"/>
      <c r="AS824" s="203"/>
      <c r="AT824" s="203"/>
      <c r="AU824" s="203"/>
      <c r="AV824" s="203"/>
      <c r="AW824" s="203"/>
      <c r="AX824" s="203"/>
      <c r="AY824" s="203"/>
      <c r="AZ824" s="203"/>
      <c r="BA824" s="203"/>
      <c r="BB824" s="203"/>
      <c r="BC824" s="203"/>
      <c r="BD824" s="203"/>
      <c r="BE824" s="203"/>
      <c r="BF824" s="203"/>
      <c r="BG824" s="203"/>
      <c r="BH824" s="203"/>
      <c r="BI824" s="203"/>
      <c r="BJ824" s="203"/>
      <c r="BK824" s="203"/>
      <c r="BL824" s="203"/>
      <c r="BM824" s="203"/>
      <c r="BN824" s="203"/>
      <c r="BO824" s="203"/>
      <c r="BP824" s="203"/>
      <c r="BQ824" s="203"/>
      <c r="BR824" s="203"/>
      <c r="BS824" s="203"/>
      <c r="BT824" s="203"/>
      <c r="BU824" s="203"/>
      <c r="BV824" s="203"/>
      <c r="BW824" s="203"/>
      <c r="BX824" s="203"/>
      <c r="BY824" s="203"/>
      <c r="BZ824" s="203"/>
      <c r="CA824" s="203"/>
      <c r="CB824" s="203"/>
      <c r="CC824" s="203"/>
      <c r="CD824" s="203"/>
      <c r="CE824" s="203"/>
      <c r="CF824" s="203"/>
      <c r="CG824" s="203"/>
      <c r="CH824" s="203"/>
      <c r="CI824" s="203"/>
      <c r="CJ824" s="203"/>
      <c r="CK824" s="203"/>
      <c r="CL824" s="203"/>
      <c r="CM824" s="203"/>
      <c r="CN824" s="203"/>
      <c r="CO824" s="203"/>
      <c r="CP824" s="203"/>
      <c r="CQ824" s="203"/>
      <c r="CR824" s="203"/>
      <c r="CS824" s="203"/>
      <c r="CT824" s="203"/>
      <c r="CU824" s="203"/>
      <c r="CV824" s="203"/>
      <c r="CW824" s="203"/>
      <c r="CX824" s="203"/>
      <c r="CY824" s="203"/>
      <c r="CZ824" s="203"/>
      <c r="DA824" s="203"/>
      <c r="DB824" s="203"/>
      <c r="DC824" s="203"/>
      <c r="DD824" s="203"/>
    </row>
    <row r="825" spans="1:108" ht="38.25" x14ac:dyDescent="0.2">
      <c r="A825" s="35" t="s">
        <v>9</v>
      </c>
      <c r="B825" s="64" t="str">
        <f>+" אסמכתא " &amp; B41 &amp;"         חזרה לטבלה "</f>
        <v xml:space="preserve"> אסמכתא          חזרה לטבלה </v>
      </c>
      <c r="C825" s="472"/>
      <c r="D825" s="459"/>
      <c r="E825" s="478"/>
      <c r="F825" s="203"/>
      <c r="G825" s="35" t="s">
        <v>27</v>
      </c>
      <c r="H825" s="64" t="str">
        <f>+" אסמכתא " &amp; B41 &amp;"         חזרה לטבלה "</f>
        <v xml:space="preserve"> אסמכתא          חזרה לטבלה </v>
      </c>
      <c r="I825" s="36"/>
      <c r="J825" s="36"/>
      <c r="K825" s="36"/>
      <c r="L825" s="64" t="str">
        <f>+" אסמכתא " &amp; B41 &amp;"         חזרה לטבלה "</f>
        <v xml:space="preserve"> אסמכתא          חזרה לטבלה </v>
      </c>
      <c r="M825" s="472"/>
      <c r="N825" s="459"/>
      <c r="O825" s="478"/>
      <c r="Q825" s="35" t="s">
        <v>9</v>
      </c>
      <c r="R825" s="64" t="str">
        <f>+" אסמכתא " &amp; B41 &amp;"         חזרה לטבלה "</f>
        <v xml:space="preserve"> אסמכתא          חזרה לטבלה </v>
      </c>
      <c r="S825" s="472"/>
      <c r="T825" s="459"/>
      <c r="U825" s="478"/>
      <c r="W825" s="35" t="s">
        <v>27</v>
      </c>
      <c r="X825" s="64" t="str">
        <f>+" אסמכתא " &amp; B41 &amp;"         חזרה לטבלה "</f>
        <v xml:space="preserve"> אסמכתא          חזרה לטבלה </v>
      </c>
      <c r="Y825" s="472"/>
      <c r="Z825" s="472"/>
      <c r="AA825" s="478"/>
      <c r="AB825" s="203"/>
      <c r="AC825" s="203"/>
      <c r="AD825" s="203"/>
      <c r="AE825" s="203"/>
      <c r="AF825" s="203"/>
      <c r="AG825" s="203"/>
      <c r="AH825" s="203"/>
      <c r="AI825" s="203"/>
      <c r="AJ825" s="203"/>
      <c r="AK825" s="203"/>
      <c r="AL825" s="203"/>
      <c r="AM825" s="203"/>
      <c r="AN825" s="203"/>
      <c r="AO825" s="203"/>
      <c r="AP825" s="203"/>
      <c r="AQ825" s="203"/>
      <c r="AR825" s="203"/>
      <c r="AS825" s="203"/>
      <c r="AT825" s="203"/>
      <c r="AU825" s="203"/>
      <c r="AV825" s="203"/>
      <c r="AW825" s="203"/>
      <c r="AX825" s="203"/>
      <c r="AY825" s="203"/>
      <c r="AZ825" s="203"/>
      <c r="BA825" s="203"/>
      <c r="BB825" s="203"/>
      <c r="BC825" s="203"/>
      <c r="BD825" s="203"/>
      <c r="BE825" s="203"/>
      <c r="BF825" s="203"/>
      <c r="BG825" s="203"/>
      <c r="BH825" s="203"/>
      <c r="BI825" s="203"/>
      <c r="BJ825" s="203"/>
      <c r="BK825" s="203"/>
      <c r="BL825" s="203"/>
      <c r="BM825" s="203"/>
      <c r="BN825" s="203"/>
      <c r="BO825" s="203"/>
      <c r="BP825" s="203"/>
      <c r="BQ825" s="203"/>
      <c r="BR825" s="203"/>
      <c r="BS825" s="203"/>
      <c r="BT825" s="203"/>
      <c r="BU825" s="203"/>
      <c r="BV825" s="203"/>
      <c r="BW825" s="203"/>
      <c r="BX825" s="203"/>
      <c r="BY825" s="203"/>
      <c r="BZ825" s="203"/>
      <c r="CA825" s="203"/>
      <c r="CB825" s="203"/>
      <c r="CC825" s="203"/>
      <c r="CD825" s="203"/>
      <c r="CE825" s="203"/>
      <c r="CF825" s="203"/>
      <c r="CG825" s="203"/>
      <c r="CH825" s="203"/>
      <c r="CI825" s="203"/>
      <c r="CJ825" s="203"/>
      <c r="CK825" s="203"/>
      <c r="CL825" s="203"/>
      <c r="CM825" s="203"/>
      <c r="CN825" s="203"/>
      <c r="CO825" s="203"/>
      <c r="CP825" s="203"/>
      <c r="CQ825" s="203"/>
      <c r="CR825" s="203"/>
      <c r="CS825" s="203"/>
      <c r="CT825" s="203"/>
      <c r="CU825" s="203"/>
      <c r="CV825" s="203"/>
      <c r="CW825" s="203"/>
      <c r="CX825" s="203"/>
      <c r="CY825" s="203"/>
      <c r="CZ825" s="203"/>
      <c r="DA825" s="203"/>
      <c r="DB825" s="203"/>
      <c r="DC825" s="203"/>
      <c r="DD825" s="203"/>
    </row>
    <row r="826" spans="1:108" s="203" customFormat="1" x14ac:dyDescent="0.2">
      <c r="A826" s="39">
        <v>1</v>
      </c>
      <c r="B826" s="291"/>
      <c r="C826" s="323"/>
      <c r="D826" s="323"/>
      <c r="E826" s="293"/>
      <c r="G826" s="39">
        <v>12</v>
      </c>
      <c r="H826" s="291"/>
      <c r="I826" s="294"/>
      <c r="J826" s="294"/>
      <c r="K826" s="294"/>
      <c r="L826" s="291"/>
      <c r="M826" s="323"/>
      <c r="N826" s="323"/>
      <c r="O826" s="293"/>
      <c r="Q826" s="39">
        <v>23</v>
      </c>
      <c r="R826" s="291"/>
      <c r="S826" s="323"/>
      <c r="T826" s="323"/>
      <c r="U826" s="293"/>
      <c r="W826" s="39">
        <v>34</v>
      </c>
      <c r="X826" s="291"/>
      <c r="Y826" s="323"/>
      <c r="Z826" s="323"/>
      <c r="AA826" s="293"/>
    </row>
    <row r="827" spans="1:108" s="203" customFormat="1" x14ac:dyDescent="0.2">
      <c r="A827" s="39">
        <v>2</v>
      </c>
      <c r="B827" s="291"/>
      <c r="C827" s="323"/>
      <c r="D827" s="323"/>
      <c r="E827" s="293"/>
      <c r="G827" s="39">
        <v>13</v>
      </c>
      <c r="H827" s="291"/>
      <c r="I827" s="294"/>
      <c r="J827" s="294"/>
      <c r="K827" s="294"/>
      <c r="L827" s="291"/>
      <c r="M827" s="323"/>
      <c r="N827" s="323"/>
      <c r="O827" s="293"/>
      <c r="Q827" s="39">
        <v>24</v>
      </c>
      <c r="R827" s="291"/>
      <c r="S827" s="323"/>
      <c r="T827" s="323"/>
      <c r="U827" s="293"/>
      <c r="W827" s="39">
        <v>35</v>
      </c>
      <c r="X827" s="291"/>
      <c r="Y827" s="323"/>
      <c r="Z827" s="323"/>
      <c r="AA827" s="293"/>
    </row>
    <row r="828" spans="1:108" s="203" customFormat="1" x14ac:dyDescent="0.2">
      <c r="A828" s="39">
        <v>3</v>
      </c>
      <c r="B828" s="291"/>
      <c r="C828" s="323"/>
      <c r="D828" s="323"/>
      <c r="E828" s="293"/>
      <c r="G828" s="39">
        <v>14</v>
      </c>
      <c r="H828" s="291"/>
      <c r="I828" s="294"/>
      <c r="J828" s="294"/>
      <c r="K828" s="294"/>
      <c r="L828" s="291"/>
      <c r="M828" s="323"/>
      <c r="N828" s="323"/>
      <c r="O828" s="293"/>
      <c r="Q828" s="39">
        <v>25</v>
      </c>
      <c r="R828" s="291"/>
      <c r="S828" s="323"/>
      <c r="T828" s="323"/>
      <c r="U828" s="293"/>
      <c r="W828" s="39">
        <v>36</v>
      </c>
      <c r="X828" s="291"/>
      <c r="Y828" s="323"/>
      <c r="Z828" s="323"/>
      <c r="AA828" s="293"/>
    </row>
    <row r="829" spans="1:108" s="203" customFormat="1" x14ac:dyDescent="0.2">
      <c r="A829" s="39">
        <v>4</v>
      </c>
      <c r="B829" s="291"/>
      <c r="C829" s="323"/>
      <c r="D829" s="323"/>
      <c r="E829" s="293"/>
      <c r="G829" s="39">
        <v>15</v>
      </c>
      <c r="H829" s="291"/>
      <c r="I829" s="294"/>
      <c r="J829" s="294"/>
      <c r="K829" s="294"/>
      <c r="L829" s="291"/>
      <c r="M829" s="323"/>
      <c r="N829" s="323"/>
      <c r="O829" s="293"/>
      <c r="Q829" s="39">
        <v>26</v>
      </c>
      <c r="R829" s="291"/>
      <c r="S829" s="323"/>
      <c r="T829" s="323"/>
      <c r="U829" s="293"/>
      <c r="W829" s="39">
        <v>37</v>
      </c>
      <c r="X829" s="291"/>
      <c r="Y829" s="323"/>
      <c r="Z829" s="323"/>
      <c r="AA829" s="293"/>
    </row>
    <row r="830" spans="1:108" s="203" customFormat="1" x14ac:dyDescent="0.2">
      <c r="A830" s="39">
        <v>5</v>
      </c>
      <c r="B830" s="291"/>
      <c r="C830" s="323"/>
      <c r="D830" s="323"/>
      <c r="E830" s="293"/>
      <c r="G830" s="39">
        <v>16</v>
      </c>
      <c r="H830" s="291"/>
      <c r="I830" s="294"/>
      <c r="J830" s="294"/>
      <c r="K830" s="294"/>
      <c r="L830" s="291"/>
      <c r="M830" s="323"/>
      <c r="N830" s="323"/>
      <c r="O830" s="293"/>
      <c r="Q830" s="39">
        <v>27</v>
      </c>
      <c r="R830" s="291"/>
      <c r="S830" s="323"/>
      <c r="T830" s="323"/>
      <c r="U830" s="293"/>
      <c r="W830" s="39">
        <v>38</v>
      </c>
      <c r="X830" s="291"/>
      <c r="Y830" s="323"/>
      <c r="Z830" s="323"/>
      <c r="AA830" s="293"/>
    </row>
    <row r="831" spans="1:108" s="203" customFormat="1" x14ac:dyDescent="0.2">
      <c r="A831" s="39">
        <v>6</v>
      </c>
      <c r="B831" s="291"/>
      <c r="C831" s="323"/>
      <c r="D831" s="323"/>
      <c r="E831" s="293"/>
      <c r="G831" s="39">
        <v>17</v>
      </c>
      <c r="H831" s="291"/>
      <c r="I831" s="294"/>
      <c r="J831" s="294"/>
      <c r="K831" s="294"/>
      <c r="L831" s="291"/>
      <c r="M831" s="323"/>
      <c r="N831" s="323"/>
      <c r="O831" s="293"/>
      <c r="Q831" s="39">
        <v>28</v>
      </c>
      <c r="R831" s="291"/>
      <c r="S831" s="323"/>
      <c r="T831" s="323"/>
      <c r="U831" s="293"/>
      <c r="W831" s="39">
        <v>39</v>
      </c>
      <c r="X831" s="291"/>
      <c r="Y831" s="323"/>
      <c r="Z831" s="323"/>
      <c r="AA831" s="293"/>
    </row>
    <row r="832" spans="1:108" s="203" customFormat="1" x14ac:dyDescent="0.2">
      <c r="A832" s="39">
        <v>7</v>
      </c>
      <c r="B832" s="291"/>
      <c r="C832" s="323"/>
      <c r="D832" s="323"/>
      <c r="E832" s="293"/>
      <c r="G832" s="39">
        <v>18</v>
      </c>
      <c r="H832" s="291"/>
      <c r="I832" s="294"/>
      <c r="J832" s="294"/>
      <c r="K832" s="294"/>
      <c r="L832" s="291"/>
      <c r="M832" s="323"/>
      <c r="N832" s="323"/>
      <c r="O832" s="293"/>
      <c r="Q832" s="39">
        <v>29</v>
      </c>
      <c r="R832" s="291"/>
      <c r="S832" s="323"/>
      <c r="T832" s="323"/>
      <c r="U832" s="293"/>
      <c r="W832" s="39">
        <v>40</v>
      </c>
      <c r="X832" s="291"/>
      <c r="Y832" s="323"/>
      <c r="Z832" s="323"/>
      <c r="AA832" s="293"/>
    </row>
    <row r="833" spans="1:108" s="203" customFormat="1" x14ac:dyDescent="0.2">
      <c r="A833" s="39">
        <v>8</v>
      </c>
      <c r="B833" s="291"/>
      <c r="C833" s="323"/>
      <c r="D833" s="323"/>
      <c r="E833" s="293"/>
      <c r="G833" s="39">
        <v>19</v>
      </c>
      <c r="H833" s="291"/>
      <c r="I833" s="294"/>
      <c r="J833" s="294"/>
      <c r="K833" s="294"/>
      <c r="L833" s="291"/>
      <c r="M833" s="323"/>
      <c r="N833" s="323"/>
      <c r="O833" s="293"/>
      <c r="Q833" s="39">
        <v>30</v>
      </c>
      <c r="R833" s="291"/>
      <c r="S833" s="323"/>
      <c r="T833" s="323"/>
      <c r="U833" s="293"/>
      <c r="W833" s="39">
        <v>41</v>
      </c>
      <c r="X833" s="291"/>
      <c r="Y833" s="323"/>
      <c r="Z833" s="323"/>
      <c r="AA833" s="293"/>
    </row>
    <row r="834" spans="1:108" s="203" customFormat="1" x14ac:dyDescent="0.2">
      <c r="A834" s="39">
        <v>9</v>
      </c>
      <c r="B834" s="291"/>
      <c r="C834" s="323"/>
      <c r="D834" s="323"/>
      <c r="E834" s="293"/>
      <c r="G834" s="39">
        <v>20</v>
      </c>
      <c r="H834" s="291"/>
      <c r="I834" s="294"/>
      <c r="J834" s="294"/>
      <c r="K834" s="294"/>
      <c r="L834" s="291"/>
      <c r="M834" s="323"/>
      <c r="N834" s="323"/>
      <c r="O834" s="293"/>
      <c r="Q834" s="39">
        <v>31</v>
      </c>
      <c r="R834" s="291"/>
      <c r="S834" s="323"/>
      <c r="T834" s="323"/>
      <c r="U834" s="293"/>
      <c r="W834" s="39">
        <v>42</v>
      </c>
      <c r="X834" s="291"/>
      <c r="Y834" s="323"/>
      <c r="Z834" s="323"/>
      <c r="AA834" s="293"/>
    </row>
    <row r="835" spans="1:108" s="203" customFormat="1" x14ac:dyDescent="0.2">
      <c r="A835" s="39">
        <v>10</v>
      </c>
      <c r="B835" s="291"/>
      <c r="C835" s="323"/>
      <c r="D835" s="323"/>
      <c r="E835" s="293"/>
      <c r="G835" s="39">
        <v>21</v>
      </c>
      <c r="H835" s="291"/>
      <c r="I835" s="294"/>
      <c r="J835" s="294"/>
      <c r="K835" s="294"/>
      <c r="L835" s="291"/>
      <c r="M835" s="323"/>
      <c r="N835" s="323"/>
      <c r="O835" s="293"/>
      <c r="Q835" s="39">
        <v>32</v>
      </c>
      <c r="R835" s="291"/>
      <c r="S835" s="323"/>
      <c r="T835" s="323"/>
      <c r="U835" s="293"/>
      <c r="W835" s="39">
        <v>43</v>
      </c>
      <c r="X835" s="291"/>
      <c r="Y835" s="323"/>
      <c r="Z835" s="323"/>
      <c r="AA835" s="293"/>
    </row>
    <row r="836" spans="1:108" s="203" customFormat="1" ht="13.5" thickBot="1" x14ac:dyDescent="0.25">
      <c r="A836" s="39">
        <v>11</v>
      </c>
      <c r="B836" s="291"/>
      <c r="C836" s="323"/>
      <c r="D836" s="323"/>
      <c r="E836" s="293"/>
      <c r="G836" s="39">
        <v>22</v>
      </c>
      <c r="H836" s="291"/>
      <c r="I836" s="294"/>
      <c r="J836" s="294"/>
      <c r="K836" s="294"/>
      <c r="L836" s="291"/>
      <c r="M836" s="323"/>
      <c r="N836" s="323"/>
      <c r="O836" s="293"/>
      <c r="Q836" s="39">
        <v>33</v>
      </c>
      <c r="R836" s="291"/>
      <c r="S836" s="323"/>
      <c r="T836" s="323"/>
      <c r="U836" s="293"/>
      <c r="W836" s="319"/>
      <c r="X836" s="320" t="s">
        <v>5</v>
      </c>
      <c r="Y836" s="321"/>
      <c r="Z836" s="321"/>
      <c r="AA836" s="322">
        <f>SUM(E826:E836)+SUM(O826:O836)+SUM(AA826:AA835)+SUM(U826:U836)</f>
        <v>0</v>
      </c>
    </row>
    <row r="837" spans="1:108" s="203" customFormat="1" x14ac:dyDescent="0.2">
      <c r="B837" s="208"/>
      <c r="D837" s="209"/>
      <c r="E837" s="204"/>
      <c r="H837" s="208"/>
      <c r="L837" s="208"/>
      <c r="N837" s="209"/>
      <c r="O837" s="204"/>
      <c r="R837" s="208"/>
      <c r="T837" s="209"/>
      <c r="U837" s="204"/>
      <c r="X837" s="208"/>
      <c r="AA837" s="204"/>
    </row>
    <row r="838" spans="1:108" s="203" customFormat="1" x14ac:dyDescent="0.2">
      <c r="B838" s="208"/>
      <c r="D838" s="209"/>
      <c r="E838" s="204"/>
      <c r="H838" s="208"/>
      <c r="L838" s="208"/>
      <c r="N838" s="209"/>
      <c r="O838" s="204"/>
      <c r="R838" s="208"/>
      <c r="T838" s="209"/>
      <c r="U838" s="204"/>
      <c r="X838" s="208"/>
      <c r="AA838" s="204"/>
    </row>
    <row r="839" spans="1:108" s="203" customFormat="1" x14ac:dyDescent="0.2">
      <c r="B839" s="208"/>
      <c r="D839" s="209"/>
      <c r="E839" s="204"/>
      <c r="H839" s="208"/>
      <c r="L839" s="208"/>
      <c r="N839" s="209"/>
      <c r="O839" s="204"/>
      <c r="R839" s="208"/>
      <c r="T839" s="209"/>
      <c r="U839" s="204"/>
      <c r="X839" s="208"/>
      <c r="AA839" s="204"/>
    </row>
    <row r="840" spans="1:108" s="203" customFormat="1" x14ac:dyDescent="0.2">
      <c r="B840" s="208"/>
      <c r="D840" s="209"/>
      <c r="E840" s="204"/>
      <c r="H840" s="208"/>
      <c r="L840" s="208"/>
      <c r="N840" s="209"/>
      <c r="O840" s="204"/>
      <c r="R840" s="208"/>
      <c r="T840" s="209"/>
      <c r="U840" s="204"/>
      <c r="X840" s="208"/>
      <c r="AA840" s="204"/>
    </row>
    <row r="841" spans="1:108" s="203" customFormat="1" x14ac:dyDescent="0.2">
      <c r="B841" s="208"/>
      <c r="D841" s="209"/>
      <c r="E841" s="204"/>
      <c r="H841" s="208"/>
      <c r="L841" s="208"/>
      <c r="N841" s="209"/>
      <c r="O841" s="204"/>
      <c r="R841" s="208"/>
      <c r="T841" s="209"/>
      <c r="U841" s="204"/>
      <c r="X841" s="208"/>
      <c r="AA841" s="204"/>
    </row>
    <row r="842" spans="1:108" s="203" customFormat="1" x14ac:dyDescent="0.2">
      <c r="B842" s="208"/>
      <c r="D842" s="209"/>
      <c r="E842" s="204"/>
      <c r="H842" s="208"/>
      <c r="L842" s="208"/>
      <c r="N842" s="209"/>
      <c r="O842" s="204"/>
      <c r="R842" s="208"/>
      <c r="T842" s="209"/>
      <c r="U842" s="204"/>
      <c r="X842" s="208"/>
      <c r="AA842" s="204"/>
    </row>
    <row r="843" spans="1:108" s="203" customFormat="1" ht="13.5" thickBot="1" x14ac:dyDescent="0.25">
      <c r="B843" s="208"/>
      <c r="D843" s="209"/>
      <c r="E843" s="204"/>
      <c r="H843" s="208"/>
      <c r="L843" s="208"/>
      <c r="N843" s="209"/>
      <c r="O843" s="204"/>
      <c r="R843" s="208"/>
      <c r="T843" s="209"/>
      <c r="U843" s="204"/>
      <c r="X843" s="208"/>
      <c r="AA843" s="204"/>
    </row>
    <row r="844" spans="1:108" ht="12.75" customHeight="1" x14ac:dyDescent="0.2">
      <c r="A844" s="33">
        <v>40</v>
      </c>
      <c r="B844" s="34"/>
      <c r="C844" s="471" t="s">
        <v>181</v>
      </c>
      <c r="D844" s="458" t="s">
        <v>93</v>
      </c>
      <c r="E844" s="460" t="s">
        <v>21</v>
      </c>
      <c r="F844" s="203"/>
      <c r="G844" s="33"/>
      <c r="H844" s="34"/>
      <c r="I844" s="34"/>
      <c r="J844" s="34"/>
      <c r="K844" s="34"/>
      <c r="L844" s="34"/>
      <c r="M844" s="471" t="s">
        <v>181</v>
      </c>
      <c r="N844" s="458" t="s">
        <v>93</v>
      </c>
      <c r="O844" s="460" t="s">
        <v>21</v>
      </c>
      <c r="Q844" s="33">
        <v>40</v>
      </c>
      <c r="R844" s="34"/>
      <c r="S844" s="471" t="s">
        <v>181</v>
      </c>
      <c r="T844" s="458" t="s">
        <v>93</v>
      </c>
      <c r="U844" s="460" t="s">
        <v>21</v>
      </c>
      <c r="W844" s="33"/>
      <c r="X844" s="34"/>
      <c r="Y844" s="471" t="s">
        <v>181</v>
      </c>
      <c r="Z844" s="471" t="s">
        <v>93</v>
      </c>
      <c r="AA844" s="460" t="s">
        <v>21</v>
      </c>
      <c r="AB844" s="203"/>
      <c r="AC844" s="203"/>
      <c r="AD844" s="203"/>
      <c r="AE844" s="203"/>
      <c r="AF844" s="203"/>
      <c r="AG844" s="203"/>
      <c r="AH844" s="203"/>
      <c r="AI844" s="203"/>
      <c r="AJ844" s="203"/>
      <c r="AK844" s="203"/>
      <c r="AL844" s="203"/>
      <c r="AM844" s="203"/>
      <c r="AN844" s="203"/>
      <c r="AO844" s="203"/>
      <c r="AP844" s="203"/>
      <c r="AQ844" s="203"/>
      <c r="AR844" s="203"/>
      <c r="AS844" s="203"/>
      <c r="AT844" s="203"/>
      <c r="AU844" s="203"/>
      <c r="AV844" s="203"/>
      <c r="AW844" s="203"/>
      <c r="AX844" s="203"/>
      <c r="AY844" s="203"/>
      <c r="AZ844" s="203"/>
      <c r="BA844" s="203"/>
      <c r="BB844" s="203"/>
      <c r="BC844" s="203"/>
      <c r="BD844" s="203"/>
      <c r="BE844" s="203"/>
      <c r="BF844" s="203"/>
      <c r="BG844" s="203"/>
      <c r="BH844" s="203"/>
      <c r="BI844" s="203"/>
      <c r="BJ844" s="203"/>
      <c r="BK844" s="203"/>
      <c r="BL844" s="203"/>
      <c r="BM844" s="203"/>
      <c r="BN844" s="203"/>
      <c r="BO844" s="203"/>
      <c r="BP844" s="203"/>
      <c r="BQ844" s="203"/>
      <c r="BR844" s="203"/>
      <c r="BS844" s="203"/>
      <c r="BT844" s="203"/>
      <c r="BU844" s="203"/>
      <c r="BV844" s="203"/>
      <c r="BW844" s="203"/>
      <c r="BX844" s="203"/>
      <c r="BY844" s="203"/>
      <c r="BZ844" s="203"/>
      <c r="CA844" s="203"/>
      <c r="CB844" s="203"/>
      <c r="CC844" s="203"/>
      <c r="CD844" s="203"/>
      <c r="CE844" s="203"/>
      <c r="CF844" s="203"/>
      <c r="CG844" s="203"/>
      <c r="CH844" s="203"/>
      <c r="CI844" s="203"/>
      <c r="CJ844" s="203"/>
      <c r="CK844" s="203"/>
      <c r="CL844" s="203"/>
      <c r="CM844" s="203"/>
      <c r="CN844" s="203"/>
      <c r="CO844" s="203"/>
      <c r="CP844" s="203"/>
      <c r="CQ844" s="203"/>
      <c r="CR844" s="203"/>
      <c r="CS844" s="203"/>
      <c r="CT844" s="203"/>
      <c r="CU844" s="203"/>
      <c r="CV844" s="203"/>
      <c r="CW844" s="203"/>
      <c r="CX844" s="203"/>
      <c r="CY844" s="203"/>
      <c r="CZ844" s="203"/>
      <c r="DA844" s="203"/>
      <c r="DB844" s="203"/>
      <c r="DC844" s="203"/>
      <c r="DD844" s="203"/>
    </row>
    <row r="845" spans="1:108" ht="38.25" x14ac:dyDescent="0.2">
      <c r="A845" s="35" t="s">
        <v>9</v>
      </c>
      <c r="B845" s="64" t="str">
        <f>+" אסמכתא " &amp; B42 &amp;"         חזרה לטבלה "</f>
        <v xml:space="preserve"> אסמכתא          חזרה לטבלה </v>
      </c>
      <c r="C845" s="472"/>
      <c r="D845" s="459"/>
      <c r="E845" s="478"/>
      <c r="F845" s="203"/>
      <c r="G845" s="35" t="s">
        <v>27</v>
      </c>
      <c r="H845" s="64" t="str">
        <f>+" אסמכתא " &amp; B42 &amp;"         חזרה לטבלה "</f>
        <v xml:space="preserve"> אסמכתא          חזרה לטבלה </v>
      </c>
      <c r="I845" s="36"/>
      <c r="J845" s="36"/>
      <c r="K845" s="36"/>
      <c r="L845" s="64" t="str">
        <f>+" אסמכתא " &amp; B42 &amp;"         חזרה לטבלה "</f>
        <v xml:space="preserve"> אסמכתא          חזרה לטבלה </v>
      </c>
      <c r="M845" s="472"/>
      <c r="N845" s="459"/>
      <c r="O845" s="478"/>
      <c r="Q845" s="35" t="s">
        <v>9</v>
      </c>
      <c r="R845" s="64" t="str">
        <f>+" אסמכתא " &amp; B42 &amp;"         חזרה לטבלה "</f>
        <v xml:space="preserve"> אסמכתא          חזרה לטבלה </v>
      </c>
      <c r="S845" s="472"/>
      <c r="T845" s="459"/>
      <c r="U845" s="478"/>
      <c r="W845" s="35" t="s">
        <v>27</v>
      </c>
      <c r="X845" s="64" t="str">
        <f>+" אסמכתא " &amp; B42 &amp;"         חזרה לטבלה "</f>
        <v xml:space="preserve"> אסמכתא          חזרה לטבלה </v>
      </c>
      <c r="Y845" s="472"/>
      <c r="Z845" s="472"/>
      <c r="AA845" s="478"/>
      <c r="AB845" s="203"/>
      <c r="AC845" s="203"/>
      <c r="AD845" s="203"/>
      <c r="AE845" s="203"/>
      <c r="AF845" s="203"/>
      <c r="AG845" s="203"/>
      <c r="AH845" s="203"/>
      <c r="AI845" s="203"/>
      <c r="AJ845" s="203"/>
      <c r="AK845" s="203"/>
      <c r="AL845" s="203"/>
      <c r="AM845" s="203"/>
      <c r="AN845" s="203"/>
      <c r="AO845" s="203"/>
      <c r="AP845" s="203"/>
      <c r="AQ845" s="203"/>
      <c r="AR845" s="203"/>
      <c r="AS845" s="203"/>
      <c r="AT845" s="203"/>
      <c r="AU845" s="203"/>
      <c r="AV845" s="203"/>
      <c r="AW845" s="203"/>
      <c r="AX845" s="203"/>
      <c r="AY845" s="203"/>
      <c r="AZ845" s="203"/>
      <c r="BA845" s="203"/>
      <c r="BB845" s="203"/>
      <c r="BC845" s="203"/>
      <c r="BD845" s="203"/>
      <c r="BE845" s="203"/>
      <c r="BF845" s="203"/>
      <c r="BG845" s="203"/>
      <c r="BH845" s="203"/>
      <c r="BI845" s="203"/>
      <c r="BJ845" s="203"/>
      <c r="BK845" s="203"/>
      <c r="BL845" s="203"/>
      <c r="BM845" s="203"/>
      <c r="BN845" s="203"/>
      <c r="BO845" s="203"/>
      <c r="BP845" s="203"/>
      <c r="BQ845" s="203"/>
      <c r="BR845" s="203"/>
      <c r="BS845" s="203"/>
      <c r="BT845" s="203"/>
      <c r="BU845" s="203"/>
      <c r="BV845" s="203"/>
      <c r="BW845" s="203"/>
      <c r="BX845" s="203"/>
      <c r="BY845" s="203"/>
      <c r="BZ845" s="203"/>
      <c r="CA845" s="203"/>
      <c r="CB845" s="203"/>
      <c r="CC845" s="203"/>
      <c r="CD845" s="203"/>
      <c r="CE845" s="203"/>
      <c r="CF845" s="203"/>
      <c r="CG845" s="203"/>
      <c r="CH845" s="203"/>
      <c r="CI845" s="203"/>
      <c r="CJ845" s="203"/>
      <c r="CK845" s="203"/>
      <c r="CL845" s="203"/>
      <c r="CM845" s="203"/>
      <c r="CN845" s="203"/>
      <c r="CO845" s="203"/>
      <c r="CP845" s="203"/>
      <c r="CQ845" s="203"/>
      <c r="CR845" s="203"/>
      <c r="CS845" s="203"/>
      <c r="CT845" s="203"/>
      <c r="CU845" s="203"/>
      <c r="CV845" s="203"/>
      <c r="CW845" s="203"/>
      <c r="CX845" s="203"/>
      <c r="CY845" s="203"/>
      <c r="CZ845" s="203"/>
      <c r="DA845" s="203"/>
      <c r="DB845" s="203"/>
      <c r="DC845" s="203"/>
      <c r="DD845" s="203"/>
    </row>
    <row r="846" spans="1:108" s="203" customFormat="1" x14ac:dyDescent="0.2">
      <c r="A846" s="39">
        <v>1</v>
      </c>
      <c r="B846" s="291"/>
      <c r="C846" s="323"/>
      <c r="D846" s="323"/>
      <c r="E846" s="293"/>
      <c r="G846" s="39">
        <v>12</v>
      </c>
      <c r="H846" s="291"/>
      <c r="I846" s="294"/>
      <c r="J846" s="294"/>
      <c r="K846" s="294"/>
      <c r="L846" s="291"/>
      <c r="M846" s="323"/>
      <c r="N846" s="323"/>
      <c r="O846" s="293"/>
      <c r="Q846" s="39">
        <v>23</v>
      </c>
      <c r="R846" s="291"/>
      <c r="S846" s="323"/>
      <c r="T846" s="323"/>
      <c r="U846" s="293"/>
      <c r="W846" s="39">
        <v>34</v>
      </c>
      <c r="X846" s="291"/>
      <c r="Y846" s="323"/>
      <c r="Z846" s="323"/>
      <c r="AA846" s="293"/>
    </row>
    <row r="847" spans="1:108" s="203" customFormat="1" x14ac:dyDescent="0.2">
      <c r="A847" s="39">
        <v>2</v>
      </c>
      <c r="B847" s="291"/>
      <c r="C847" s="323"/>
      <c r="D847" s="323"/>
      <c r="E847" s="293"/>
      <c r="G847" s="39">
        <v>13</v>
      </c>
      <c r="H847" s="291"/>
      <c r="I847" s="294"/>
      <c r="J847" s="294"/>
      <c r="K847" s="294"/>
      <c r="L847" s="291"/>
      <c r="M847" s="323"/>
      <c r="N847" s="323"/>
      <c r="O847" s="293"/>
      <c r="Q847" s="39">
        <v>24</v>
      </c>
      <c r="R847" s="291"/>
      <c r="S847" s="323"/>
      <c r="T847" s="323"/>
      <c r="U847" s="293"/>
      <c r="W847" s="39">
        <v>35</v>
      </c>
      <c r="X847" s="291"/>
      <c r="Y847" s="323"/>
      <c r="Z847" s="323"/>
      <c r="AA847" s="293"/>
    </row>
    <row r="848" spans="1:108" s="203" customFormat="1" x14ac:dyDescent="0.2">
      <c r="A848" s="39">
        <v>3</v>
      </c>
      <c r="B848" s="291"/>
      <c r="C848" s="323"/>
      <c r="D848" s="323"/>
      <c r="E848" s="293"/>
      <c r="G848" s="39">
        <v>14</v>
      </c>
      <c r="H848" s="291"/>
      <c r="I848" s="294"/>
      <c r="J848" s="294"/>
      <c r="K848" s="294"/>
      <c r="L848" s="291"/>
      <c r="M848" s="323"/>
      <c r="N848" s="323"/>
      <c r="O848" s="293"/>
      <c r="Q848" s="39">
        <v>25</v>
      </c>
      <c r="R848" s="291"/>
      <c r="S848" s="323"/>
      <c r="T848" s="323"/>
      <c r="U848" s="293"/>
      <c r="W848" s="39">
        <v>36</v>
      </c>
      <c r="X848" s="291"/>
      <c r="Y848" s="323"/>
      <c r="Z848" s="323"/>
      <c r="AA848" s="293"/>
    </row>
    <row r="849" spans="1:27" s="203" customFormat="1" x14ac:dyDescent="0.2">
      <c r="A849" s="39">
        <v>4</v>
      </c>
      <c r="B849" s="291"/>
      <c r="C849" s="323"/>
      <c r="D849" s="323"/>
      <c r="E849" s="293"/>
      <c r="G849" s="39">
        <v>15</v>
      </c>
      <c r="H849" s="291"/>
      <c r="I849" s="294"/>
      <c r="J849" s="294"/>
      <c r="K849" s="294"/>
      <c r="L849" s="291"/>
      <c r="M849" s="323"/>
      <c r="N849" s="323"/>
      <c r="O849" s="293"/>
      <c r="Q849" s="39">
        <v>26</v>
      </c>
      <c r="R849" s="291"/>
      <c r="S849" s="323"/>
      <c r="T849" s="323"/>
      <c r="U849" s="293"/>
      <c r="W849" s="39">
        <v>37</v>
      </c>
      <c r="X849" s="291"/>
      <c r="Y849" s="323"/>
      <c r="Z849" s="323"/>
      <c r="AA849" s="293"/>
    </row>
    <row r="850" spans="1:27" s="203" customFormat="1" x14ac:dyDescent="0.2">
      <c r="A850" s="39">
        <v>5</v>
      </c>
      <c r="B850" s="291"/>
      <c r="C850" s="323"/>
      <c r="D850" s="323"/>
      <c r="E850" s="293"/>
      <c r="G850" s="39">
        <v>16</v>
      </c>
      <c r="H850" s="291"/>
      <c r="I850" s="294"/>
      <c r="J850" s="294"/>
      <c r="K850" s="294"/>
      <c r="L850" s="291"/>
      <c r="M850" s="323"/>
      <c r="N850" s="323"/>
      <c r="O850" s="293"/>
      <c r="Q850" s="39">
        <v>27</v>
      </c>
      <c r="R850" s="291"/>
      <c r="S850" s="323"/>
      <c r="T850" s="323"/>
      <c r="U850" s="293"/>
      <c r="W850" s="39">
        <v>38</v>
      </c>
      <c r="X850" s="291"/>
      <c r="Y850" s="323"/>
      <c r="Z850" s="323"/>
      <c r="AA850" s="293"/>
    </row>
    <row r="851" spans="1:27" s="203" customFormat="1" x14ac:dyDescent="0.2">
      <c r="A851" s="39">
        <v>6</v>
      </c>
      <c r="B851" s="291"/>
      <c r="C851" s="323"/>
      <c r="D851" s="323"/>
      <c r="E851" s="293"/>
      <c r="G851" s="39">
        <v>17</v>
      </c>
      <c r="H851" s="291"/>
      <c r="I851" s="294"/>
      <c r="J851" s="294"/>
      <c r="K851" s="294"/>
      <c r="L851" s="291"/>
      <c r="M851" s="323"/>
      <c r="N851" s="323"/>
      <c r="O851" s="293"/>
      <c r="Q851" s="39">
        <v>28</v>
      </c>
      <c r="R851" s="291"/>
      <c r="S851" s="323"/>
      <c r="T851" s="323"/>
      <c r="U851" s="293"/>
      <c r="W851" s="39">
        <v>39</v>
      </c>
      <c r="X851" s="291"/>
      <c r="Y851" s="323"/>
      <c r="Z851" s="323"/>
      <c r="AA851" s="293"/>
    </row>
    <row r="852" spans="1:27" s="203" customFormat="1" x14ac:dyDescent="0.2">
      <c r="A852" s="39">
        <v>7</v>
      </c>
      <c r="B852" s="291"/>
      <c r="C852" s="323"/>
      <c r="D852" s="323"/>
      <c r="E852" s="293"/>
      <c r="G852" s="39">
        <v>18</v>
      </c>
      <c r="H852" s="291"/>
      <c r="I852" s="294"/>
      <c r="J852" s="294"/>
      <c r="K852" s="294"/>
      <c r="L852" s="291"/>
      <c r="M852" s="323"/>
      <c r="N852" s="323"/>
      <c r="O852" s="293"/>
      <c r="Q852" s="39">
        <v>29</v>
      </c>
      <c r="R852" s="291"/>
      <c r="S852" s="323"/>
      <c r="T852" s="323"/>
      <c r="U852" s="293"/>
      <c r="W852" s="39">
        <v>40</v>
      </c>
      <c r="X852" s="291"/>
      <c r="Y852" s="323"/>
      <c r="Z852" s="323"/>
      <c r="AA852" s="293"/>
    </row>
    <row r="853" spans="1:27" s="203" customFormat="1" x14ac:dyDescent="0.2">
      <c r="A853" s="39">
        <v>8</v>
      </c>
      <c r="B853" s="291"/>
      <c r="C853" s="323"/>
      <c r="D853" s="323"/>
      <c r="E853" s="293"/>
      <c r="G853" s="39">
        <v>19</v>
      </c>
      <c r="H853" s="291"/>
      <c r="I853" s="294"/>
      <c r="J853" s="294"/>
      <c r="K853" s="294"/>
      <c r="L853" s="291"/>
      <c r="M853" s="323"/>
      <c r="N853" s="323"/>
      <c r="O853" s="293"/>
      <c r="Q853" s="39">
        <v>30</v>
      </c>
      <c r="R853" s="291"/>
      <c r="S853" s="323"/>
      <c r="T853" s="323"/>
      <c r="U853" s="293"/>
      <c r="W853" s="39">
        <v>41</v>
      </c>
      <c r="X853" s="291"/>
      <c r="Y853" s="323"/>
      <c r="Z853" s="323"/>
      <c r="AA853" s="293"/>
    </row>
    <row r="854" spans="1:27" s="203" customFormat="1" x14ac:dyDescent="0.2">
      <c r="A854" s="39">
        <v>9</v>
      </c>
      <c r="B854" s="291"/>
      <c r="C854" s="323"/>
      <c r="D854" s="323"/>
      <c r="E854" s="293"/>
      <c r="G854" s="39">
        <v>20</v>
      </c>
      <c r="H854" s="291"/>
      <c r="I854" s="294"/>
      <c r="J854" s="294"/>
      <c r="K854" s="294"/>
      <c r="L854" s="291"/>
      <c r="M854" s="323"/>
      <c r="N854" s="323"/>
      <c r="O854" s="293"/>
      <c r="Q854" s="39">
        <v>31</v>
      </c>
      <c r="R854" s="291"/>
      <c r="S854" s="323"/>
      <c r="T854" s="323"/>
      <c r="U854" s="293"/>
      <c r="W854" s="39">
        <v>42</v>
      </c>
      <c r="X854" s="291"/>
      <c r="Y854" s="323"/>
      <c r="Z854" s="323"/>
      <c r="AA854" s="293"/>
    </row>
    <row r="855" spans="1:27" s="203" customFormat="1" x14ac:dyDescent="0.2">
      <c r="A855" s="39">
        <v>10</v>
      </c>
      <c r="B855" s="291"/>
      <c r="C855" s="323"/>
      <c r="D855" s="323"/>
      <c r="E855" s="293"/>
      <c r="G855" s="39">
        <v>21</v>
      </c>
      <c r="H855" s="291"/>
      <c r="I855" s="294"/>
      <c r="J855" s="294"/>
      <c r="K855" s="294"/>
      <c r="L855" s="291"/>
      <c r="M855" s="323"/>
      <c r="N855" s="323"/>
      <c r="O855" s="293"/>
      <c r="Q855" s="39">
        <v>32</v>
      </c>
      <c r="R855" s="291"/>
      <c r="S855" s="323"/>
      <c r="T855" s="323"/>
      <c r="U855" s="293"/>
      <c r="W855" s="39">
        <v>43</v>
      </c>
      <c r="X855" s="291"/>
      <c r="Y855" s="323"/>
      <c r="Z855" s="323"/>
      <c r="AA855" s="293"/>
    </row>
    <row r="856" spans="1:27" s="203" customFormat="1" ht="13.5" thickBot="1" x14ac:dyDescent="0.25">
      <c r="A856" s="39">
        <v>11</v>
      </c>
      <c r="B856" s="291"/>
      <c r="C856" s="323"/>
      <c r="D856" s="323"/>
      <c r="E856" s="293"/>
      <c r="G856" s="39">
        <v>22</v>
      </c>
      <c r="H856" s="291"/>
      <c r="I856" s="294"/>
      <c r="J856" s="294"/>
      <c r="K856" s="294"/>
      <c r="L856" s="291"/>
      <c r="M856" s="323"/>
      <c r="N856" s="323"/>
      <c r="O856" s="293"/>
      <c r="Q856" s="39">
        <v>33</v>
      </c>
      <c r="R856" s="291"/>
      <c r="S856" s="323"/>
      <c r="T856" s="323"/>
      <c r="U856" s="293"/>
      <c r="W856" s="319"/>
      <c r="X856" s="320" t="s">
        <v>5</v>
      </c>
      <c r="Y856" s="321"/>
      <c r="Z856" s="321"/>
      <c r="AA856" s="322">
        <f>SUM(E846:E856)+SUM(O846:O856)+SUM(AA846:AA855)+SUM(U846:U856)</f>
        <v>0</v>
      </c>
    </row>
    <row r="857" spans="1:27" s="203" customFormat="1" x14ac:dyDescent="0.2">
      <c r="O857" s="204"/>
    </row>
    <row r="858" spans="1:27" s="203" customFormat="1" x14ac:dyDescent="0.2">
      <c r="O858" s="204"/>
    </row>
    <row r="859" spans="1:27" s="203" customFormat="1" x14ac:dyDescent="0.2">
      <c r="O859" s="204"/>
    </row>
    <row r="860" spans="1:27" s="203" customFormat="1" x14ac:dyDescent="0.2">
      <c r="O860" s="204"/>
    </row>
    <row r="861" spans="1:27" s="203" customFormat="1" x14ac:dyDescent="0.2">
      <c r="O861" s="204"/>
    </row>
    <row r="862" spans="1:27" s="203" customFormat="1" x14ac:dyDescent="0.2">
      <c r="O862" s="204"/>
    </row>
    <row r="863" spans="1:27" s="203" customFormat="1" x14ac:dyDescent="0.2">
      <c r="O863" s="204"/>
    </row>
    <row r="864" spans="1:27" s="203" customFormat="1" x14ac:dyDescent="0.2">
      <c r="O864" s="204"/>
    </row>
    <row r="865" spans="15:15" s="203" customFormat="1" x14ac:dyDescent="0.2">
      <c r="O865" s="204"/>
    </row>
    <row r="866" spans="15:15" s="203" customFormat="1" x14ac:dyDescent="0.2">
      <c r="O866" s="204"/>
    </row>
    <row r="867" spans="15:15" s="203" customFormat="1" x14ac:dyDescent="0.2">
      <c r="O867" s="204"/>
    </row>
    <row r="868" spans="15:15" s="203" customFormat="1" x14ac:dyDescent="0.2">
      <c r="O868" s="204"/>
    </row>
    <row r="869" spans="15:15" s="203" customFormat="1" x14ac:dyDescent="0.2">
      <c r="O869" s="204"/>
    </row>
    <row r="870" spans="15:15" s="203" customFormat="1" x14ac:dyDescent="0.2">
      <c r="O870" s="204"/>
    </row>
    <row r="871" spans="15:15" s="203" customFormat="1" x14ac:dyDescent="0.2">
      <c r="O871" s="204"/>
    </row>
    <row r="872" spans="15:15" s="203" customFormat="1" x14ac:dyDescent="0.2">
      <c r="O872" s="204"/>
    </row>
    <row r="873" spans="15:15" s="203" customFormat="1" x14ac:dyDescent="0.2">
      <c r="O873" s="204"/>
    </row>
    <row r="874" spans="15:15" s="203" customFormat="1" x14ac:dyDescent="0.2">
      <c r="O874" s="204"/>
    </row>
    <row r="875" spans="15:15" s="203" customFormat="1" x14ac:dyDescent="0.2">
      <c r="O875" s="204"/>
    </row>
    <row r="876" spans="15:15" s="203" customFormat="1" x14ac:dyDescent="0.2">
      <c r="O876" s="204"/>
    </row>
    <row r="877" spans="15:15" s="203" customFormat="1" x14ac:dyDescent="0.2">
      <c r="O877" s="204"/>
    </row>
    <row r="878" spans="15:15" s="203" customFormat="1" x14ac:dyDescent="0.2">
      <c r="O878" s="204"/>
    </row>
    <row r="879" spans="15:15" s="203" customFormat="1" x14ac:dyDescent="0.2">
      <c r="O879" s="204"/>
    </row>
    <row r="880" spans="15:15" s="203" customFormat="1" x14ac:dyDescent="0.2">
      <c r="O880" s="204"/>
    </row>
    <row r="881" spans="15:15" s="203" customFormat="1" x14ac:dyDescent="0.2">
      <c r="O881" s="204"/>
    </row>
    <row r="882" spans="15:15" s="203" customFormat="1" x14ac:dyDescent="0.2">
      <c r="O882" s="204"/>
    </row>
    <row r="883" spans="15:15" s="203" customFormat="1" x14ac:dyDescent="0.2">
      <c r="O883" s="204"/>
    </row>
    <row r="884" spans="15:15" s="203" customFormat="1" x14ac:dyDescent="0.2">
      <c r="O884" s="204"/>
    </row>
    <row r="885" spans="15:15" s="203" customFormat="1" x14ac:dyDescent="0.2">
      <c r="O885" s="204"/>
    </row>
    <row r="886" spans="15:15" s="203" customFormat="1" x14ac:dyDescent="0.2">
      <c r="O886" s="204"/>
    </row>
    <row r="887" spans="15:15" s="203" customFormat="1" x14ac:dyDescent="0.2">
      <c r="O887" s="204"/>
    </row>
    <row r="888" spans="15:15" s="203" customFormat="1" x14ac:dyDescent="0.2">
      <c r="O888" s="204"/>
    </row>
    <row r="889" spans="15:15" s="203" customFormat="1" x14ac:dyDescent="0.2">
      <c r="O889" s="204"/>
    </row>
    <row r="890" spans="15:15" s="203" customFormat="1" x14ac:dyDescent="0.2">
      <c r="O890" s="204"/>
    </row>
    <row r="891" spans="15:15" s="203" customFormat="1" x14ac:dyDescent="0.2">
      <c r="O891" s="204"/>
    </row>
    <row r="892" spans="15:15" s="203" customFormat="1" x14ac:dyDescent="0.2">
      <c r="O892" s="204"/>
    </row>
    <row r="893" spans="15:15" s="203" customFormat="1" x14ac:dyDescent="0.2">
      <c r="O893" s="204"/>
    </row>
    <row r="894" spans="15:15" s="203" customFormat="1" x14ac:dyDescent="0.2">
      <c r="O894" s="204"/>
    </row>
    <row r="895" spans="15:15" s="203" customFormat="1" x14ac:dyDescent="0.2">
      <c r="O895" s="204"/>
    </row>
    <row r="896" spans="15:15" s="203" customFormat="1" x14ac:dyDescent="0.2">
      <c r="O896" s="204"/>
    </row>
    <row r="897" spans="15:15" s="203" customFormat="1" x14ac:dyDescent="0.2">
      <c r="O897" s="204"/>
    </row>
    <row r="898" spans="15:15" s="203" customFormat="1" x14ac:dyDescent="0.2">
      <c r="O898" s="204"/>
    </row>
    <row r="899" spans="15:15" s="203" customFormat="1" x14ac:dyDescent="0.2">
      <c r="O899" s="204"/>
    </row>
    <row r="900" spans="15:15" s="203" customFormat="1" x14ac:dyDescent="0.2">
      <c r="O900" s="204"/>
    </row>
    <row r="901" spans="15:15" s="203" customFormat="1" x14ac:dyDescent="0.2">
      <c r="O901" s="204"/>
    </row>
    <row r="902" spans="15:15" s="203" customFormat="1" x14ac:dyDescent="0.2">
      <c r="O902" s="204"/>
    </row>
    <row r="903" spans="15:15" s="203" customFormat="1" x14ac:dyDescent="0.2">
      <c r="O903" s="204"/>
    </row>
    <row r="904" spans="15:15" s="203" customFormat="1" x14ac:dyDescent="0.2">
      <c r="O904" s="204"/>
    </row>
    <row r="905" spans="15:15" s="203" customFormat="1" x14ac:dyDescent="0.2">
      <c r="O905" s="204"/>
    </row>
    <row r="906" spans="15:15" s="203" customFormat="1" x14ac:dyDescent="0.2">
      <c r="O906" s="204"/>
    </row>
    <row r="907" spans="15:15" s="203" customFormat="1" x14ac:dyDescent="0.2">
      <c r="O907" s="204"/>
    </row>
    <row r="908" spans="15:15" s="203" customFormat="1" x14ac:dyDescent="0.2">
      <c r="O908" s="204"/>
    </row>
    <row r="909" spans="15:15" s="203" customFormat="1" x14ac:dyDescent="0.2">
      <c r="O909" s="204"/>
    </row>
    <row r="910" spans="15:15" s="203" customFormat="1" x14ac:dyDescent="0.2">
      <c r="O910" s="204"/>
    </row>
    <row r="911" spans="15:15" s="203" customFormat="1" x14ac:dyDescent="0.2">
      <c r="O911" s="204"/>
    </row>
    <row r="912" spans="15:15" s="203" customFormat="1" x14ac:dyDescent="0.2">
      <c r="O912" s="204"/>
    </row>
    <row r="913" spans="15:15" s="203" customFormat="1" x14ac:dyDescent="0.2">
      <c r="O913" s="204"/>
    </row>
    <row r="914" spans="15:15" s="203" customFormat="1" x14ac:dyDescent="0.2">
      <c r="O914" s="204"/>
    </row>
    <row r="915" spans="15:15" s="203" customFormat="1" x14ac:dyDescent="0.2">
      <c r="O915" s="204"/>
    </row>
    <row r="916" spans="15:15" s="203" customFormat="1" x14ac:dyDescent="0.2">
      <c r="O916" s="204"/>
    </row>
    <row r="917" spans="15:15" s="203" customFormat="1" x14ac:dyDescent="0.2">
      <c r="O917" s="204"/>
    </row>
    <row r="918" spans="15:15" s="203" customFormat="1" x14ac:dyDescent="0.2">
      <c r="O918" s="204"/>
    </row>
    <row r="919" spans="15:15" s="203" customFormat="1" x14ac:dyDescent="0.2">
      <c r="O919" s="204"/>
    </row>
    <row r="920" spans="15:15" s="203" customFormat="1" x14ac:dyDescent="0.2">
      <c r="O920" s="204"/>
    </row>
    <row r="921" spans="15:15" s="203" customFormat="1" x14ac:dyDescent="0.2">
      <c r="O921" s="204"/>
    </row>
    <row r="922" spans="15:15" s="203" customFormat="1" x14ac:dyDescent="0.2">
      <c r="O922" s="204"/>
    </row>
    <row r="923" spans="15:15" s="203" customFormat="1" x14ac:dyDescent="0.2">
      <c r="O923" s="204"/>
    </row>
    <row r="924" spans="15:15" s="203" customFormat="1" x14ac:dyDescent="0.2">
      <c r="O924" s="204"/>
    </row>
    <row r="925" spans="15:15" s="203" customFormat="1" x14ac:dyDescent="0.2">
      <c r="O925" s="204"/>
    </row>
    <row r="926" spans="15:15" s="203" customFormat="1" x14ac:dyDescent="0.2">
      <c r="O926" s="204"/>
    </row>
    <row r="927" spans="15:15" s="203" customFormat="1" x14ac:dyDescent="0.2">
      <c r="O927" s="204"/>
    </row>
    <row r="928" spans="15:15" s="203" customFormat="1" x14ac:dyDescent="0.2">
      <c r="O928" s="204"/>
    </row>
    <row r="929" spans="15:15" s="203" customFormat="1" x14ac:dyDescent="0.2">
      <c r="O929" s="204"/>
    </row>
    <row r="930" spans="15:15" s="203" customFormat="1" x14ac:dyDescent="0.2">
      <c r="O930" s="204"/>
    </row>
    <row r="931" spans="15:15" s="203" customFormat="1" x14ac:dyDescent="0.2">
      <c r="O931" s="204"/>
    </row>
    <row r="932" spans="15:15" s="203" customFormat="1" x14ac:dyDescent="0.2">
      <c r="O932" s="204"/>
    </row>
    <row r="933" spans="15:15" s="203" customFormat="1" x14ac:dyDescent="0.2">
      <c r="O933" s="204"/>
    </row>
    <row r="934" spans="15:15" s="203" customFormat="1" x14ac:dyDescent="0.2">
      <c r="O934" s="204"/>
    </row>
    <row r="935" spans="15:15" s="203" customFormat="1" x14ac:dyDescent="0.2">
      <c r="O935" s="204"/>
    </row>
    <row r="936" spans="15:15" s="203" customFormat="1" x14ac:dyDescent="0.2">
      <c r="O936" s="204"/>
    </row>
    <row r="937" spans="15:15" s="203" customFormat="1" x14ac:dyDescent="0.2">
      <c r="O937" s="204"/>
    </row>
    <row r="938" spans="15:15" s="203" customFormat="1" x14ac:dyDescent="0.2">
      <c r="O938" s="204"/>
    </row>
    <row r="939" spans="15:15" s="203" customFormat="1" x14ac:dyDescent="0.2">
      <c r="O939" s="204"/>
    </row>
    <row r="940" spans="15:15" s="203" customFormat="1" x14ac:dyDescent="0.2">
      <c r="O940" s="204"/>
    </row>
    <row r="941" spans="15:15" s="203" customFormat="1" x14ac:dyDescent="0.2">
      <c r="O941" s="204"/>
    </row>
    <row r="942" spans="15:15" s="203" customFormat="1" x14ac:dyDescent="0.2">
      <c r="O942" s="204"/>
    </row>
    <row r="943" spans="15:15" s="203" customFormat="1" x14ac:dyDescent="0.2">
      <c r="O943" s="204"/>
    </row>
    <row r="944" spans="15:15" s="203" customFormat="1" x14ac:dyDescent="0.2">
      <c r="O944" s="204"/>
    </row>
    <row r="945" spans="15:15" s="203" customFormat="1" x14ac:dyDescent="0.2">
      <c r="O945" s="204"/>
    </row>
    <row r="946" spans="15:15" s="203" customFormat="1" x14ac:dyDescent="0.2">
      <c r="O946" s="204"/>
    </row>
    <row r="947" spans="15:15" s="203" customFormat="1" x14ac:dyDescent="0.2">
      <c r="O947" s="204"/>
    </row>
    <row r="948" spans="15:15" s="203" customFormat="1" x14ac:dyDescent="0.2">
      <c r="O948" s="204"/>
    </row>
    <row r="949" spans="15:15" s="203" customFormat="1" x14ac:dyDescent="0.2">
      <c r="O949" s="204"/>
    </row>
    <row r="950" spans="15:15" s="203" customFormat="1" x14ac:dyDescent="0.2">
      <c r="O950" s="204"/>
    </row>
    <row r="951" spans="15:15" s="203" customFormat="1" x14ac:dyDescent="0.2">
      <c r="O951" s="204"/>
    </row>
    <row r="952" spans="15:15" s="203" customFormat="1" x14ac:dyDescent="0.2">
      <c r="O952" s="204"/>
    </row>
    <row r="953" spans="15:15" s="203" customFormat="1" x14ac:dyDescent="0.2">
      <c r="O953" s="204"/>
    </row>
    <row r="954" spans="15:15" s="203" customFormat="1" x14ac:dyDescent="0.2">
      <c r="O954" s="204"/>
    </row>
    <row r="955" spans="15:15" s="203" customFormat="1" x14ac:dyDescent="0.2">
      <c r="O955" s="204"/>
    </row>
    <row r="956" spans="15:15" s="203" customFormat="1" x14ac:dyDescent="0.2">
      <c r="O956" s="204"/>
    </row>
    <row r="957" spans="15:15" s="203" customFormat="1" x14ac:dyDescent="0.2">
      <c r="O957" s="204"/>
    </row>
    <row r="958" spans="15:15" s="203" customFormat="1" x14ac:dyDescent="0.2">
      <c r="O958" s="204"/>
    </row>
    <row r="959" spans="15:15" s="203" customFormat="1" x14ac:dyDescent="0.2">
      <c r="O959" s="204"/>
    </row>
    <row r="960" spans="15:15" s="203" customFormat="1" x14ac:dyDescent="0.2">
      <c r="O960" s="204"/>
    </row>
    <row r="961" spans="15:15" s="203" customFormat="1" x14ac:dyDescent="0.2">
      <c r="O961" s="204"/>
    </row>
    <row r="962" spans="15:15" s="203" customFormat="1" x14ac:dyDescent="0.2">
      <c r="O962" s="204"/>
    </row>
    <row r="963" spans="15:15" s="203" customFormat="1" x14ac:dyDescent="0.2">
      <c r="O963" s="204"/>
    </row>
    <row r="964" spans="15:15" s="203" customFormat="1" x14ac:dyDescent="0.2">
      <c r="O964" s="204"/>
    </row>
    <row r="965" spans="15:15" s="203" customFormat="1" x14ac:dyDescent="0.2">
      <c r="O965" s="204"/>
    </row>
    <row r="966" spans="15:15" s="203" customFormat="1" x14ac:dyDescent="0.2">
      <c r="O966" s="204"/>
    </row>
    <row r="967" spans="15:15" s="203" customFormat="1" x14ac:dyDescent="0.2">
      <c r="O967" s="204"/>
    </row>
    <row r="968" spans="15:15" s="203" customFormat="1" x14ac:dyDescent="0.2">
      <c r="O968" s="204"/>
    </row>
    <row r="969" spans="15:15" s="203" customFormat="1" x14ac:dyDescent="0.2">
      <c r="O969" s="204"/>
    </row>
    <row r="970" spans="15:15" s="203" customFormat="1" x14ac:dyDescent="0.2">
      <c r="O970" s="204"/>
    </row>
    <row r="971" spans="15:15" s="203" customFormat="1" x14ac:dyDescent="0.2">
      <c r="O971" s="204"/>
    </row>
    <row r="972" spans="15:15" s="203" customFormat="1" x14ac:dyDescent="0.2">
      <c r="O972" s="204"/>
    </row>
    <row r="973" spans="15:15" s="203" customFormat="1" x14ac:dyDescent="0.2">
      <c r="O973" s="204"/>
    </row>
    <row r="974" spans="15:15" s="203" customFormat="1" x14ac:dyDescent="0.2">
      <c r="O974" s="204"/>
    </row>
    <row r="975" spans="15:15" s="203" customFormat="1" x14ac:dyDescent="0.2">
      <c r="O975" s="204"/>
    </row>
    <row r="976" spans="15:15" s="203" customFormat="1" x14ac:dyDescent="0.2">
      <c r="O976" s="204"/>
    </row>
    <row r="977" spans="15:15" s="203" customFormat="1" x14ac:dyDescent="0.2">
      <c r="O977" s="204"/>
    </row>
    <row r="978" spans="15:15" s="203" customFormat="1" x14ac:dyDescent="0.2">
      <c r="O978" s="204"/>
    </row>
    <row r="979" spans="15:15" s="203" customFormat="1" x14ac:dyDescent="0.2">
      <c r="O979" s="204"/>
    </row>
    <row r="980" spans="15:15" s="203" customFormat="1" x14ac:dyDescent="0.2">
      <c r="O980" s="204"/>
    </row>
    <row r="981" spans="15:15" s="203" customFormat="1" x14ac:dyDescent="0.2">
      <c r="O981" s="204"/>
    </row>
    <row r="982" spans="15:15" s="203" customFormat="1" x14ac:dyDescent="0.2">
      <c r="O982" s="204"/>
    </row>
    <row r="983" spans="15:15" s="203" customFormat="1" x14ac:dyDescent="0.2">
      <c r="O983" s="204"/>
    </row>
    <row r="984" spans="15:15" s="203" customFormat="1" x14ac:dyDescent="0.2">
      <c r="O984" s="204"/>
    </row>
    <row r="985" spans="15:15" s="203" customFormat="1" x14ac:dyDescent="0.2">
      <c r="O985" s="204"/>
    </row>
    <row r="986" spans="15:15" s="203" customFormat="1" x14ac:dyDescent="0.2">
      <c r="O986" s="204"/>
    </row>
    <row r="987" spans="15:15" s="203" customFormat="1" x14ac:dyDescent="0.2">
      <c r="O987" s="204"/>
    </row>
    <row r="988" spans="15:15" s="203" customFormat="1" x14ac:dyDescent="0.2">
      <c r="O988" s="204"/>
    </row>
    <row r="989" spans="15:15" s="203" customFormat="1" x14ac:dyDescent="0.2">
      <c r="O989" s="204"/>
    </row>
    <row r="990" spans="15:15" s="203" customFormat="1" x14ac:dyDescent="0.2">
      <c r="O990" s="204"/>
    </row>
    <row r="991" spans="15:15" s="203" customFormat="1" x14ac:dyDescent="0.2">
      <c r="O991" s="204"/>
    </row>
    <row r="992" spans="15:15" s="203" customFormat="1" x14ac:dyDescent="0.2">
      <c r="O992" s="204"/>
    </row>
    <row r="993" spans="15:15" s="203" customFormat="1" x14ac:dyDescent="0.2">
      <c r="O993" s="204"/>
    </row>
    <row r="994" spans="15:15" s="203" customFormat="1" x14ac:dyDescent="0.2">
      <c r="O994" s="204"/>
    </row>
    <row r="995" spans="15:15" s="203" customFormat="1" x14ac:dyDescent="0.2">
      <c r="O995" s="204"/>
    </row>
    <row r="996" spans="15:15" s="203" customFormat="1" x14ac:dyDescent="0.2">
      <c r="O996" s="204"/>
    </row>
    <row r="997" spans="15:15" s="203" customFormat="1" x14ac:dyDescent="0.2">
      <c r="O997" s="204"/>
    </row>
    <row r="998" spans="15:15" s="203" customFormat="1" x14ac:dyDescent="0.2">
      <c r="O998" s="204"/>
    </row>
    <row r="999" spans="15:15" s="203" customFormat="1" x14ac:dyDescent="0.2">
      <c r="O999" s="204"/>
    </row>
    <row r="1000" spans="15:15" s="203" customFormat="1" x14ac:dyDescent="0.2">
      <c r="O1000" s="204"/>
    </row>
    <row r="1001" spans="15:15" s="203" customFormat="1" x14ac:dyDescent="0.2">
      <c r="O1001" s="204"/>
    </row>
    <row r="1002" spans="15:15" s="203" customFormat="1" x14ac:dyDescent="0.2">
      <c r="O1002" s="204"/>
    </row>
    <row r="1003" spans="15:15" s="203" customFormat="1" x14ac:dyDescent="0.2">
      <c r="O1003" s="204"/>
    </row>
    <row r="1004" spans="15:15" s="203" customFormat="1" x14ac:dyDescent="0.2">
      <c r="O1004" s="204"/>
    </row>
    <row r="1005" spans="15:15" s="203" customFormat="1" x14ac:dyDescent="0.2">
      <c r="O1005" s="204"/>
    </row>
    <row r="1006" spans="15:15" s="203" customFormat="1" x14ac:dyDescent="0.2">
      <c r="O1006" s="204"/>
    </row>
    <row r="1007" spans="15:15" s="203" customFormat="1" x14ac:dyDescent="0.2">
      <c r="O1007" s="204"/>
    </row>
    <row r="1008" spans="15:15" s="203" customFormat="1" x14ac:dyDescent="0.2">
      <c r="O1008" s="204"/>
    </row>
    <row r="1009" spans="15:15" s="203" customFormat="1" x14ac:dyDescent="0.2">
      <c r="O1009" s="204"/>
    </row>
    <row r="1010" spans="15:15" s="203" customFormat="1" x14ac:dyDescent="0.2">
      <c r="O1010" s="204"/>
    </row>
    <row r="1011" spans="15:15" s="203" customFormat="1" x14ac:dyDescent="0.2">
      <c r="O1011" s="204"/>
    </row>
    <row r="1012" spans="15:15" s="203" customFormat="1" x14ac:dyDescent="0.2">
      <c r="O1012" s="204"/>
    </row>
    <row r="1013" spans="15:15" s="203" customFormat="1" x14ac:dyDescent="0.2">
      <c r="O1013" s="204"/>
    </row>
    <row r="1014" spans="15:15" s="203" customFormat="1" x14ac:dyDescent="0.2">
      <c r="O1014" s="204"/>
    </row>
    <row r="1015" spans="15:15" s="203" customFormat="1" x14ac:dyDescent="0.2">
      <c r="O1015" s="204"/>
    </row>
    <row r="1016" spans="15:15" s="203" customFormat="1" x14ac:dyDescent="0.2">
      <c r="O1016" s="204"/>
    </row>
    <row r="1017" spans="15:15" s="203" customFormat="1" x14ac:dyDescent="0.2">
      <c r="O1017" s="204"/>
    </row>
    <row r="1018" spans="15:15" s="203" customFormat="1" x14ac:dyDescent="0.2">
      <c r="O1018" s="204"/>
    </row>
    <row r="1019" spans="15:15" s="203" customFormat="1" x14ac:dyDescent="0.2">
      <c r="O1019" s="204"/>
    </row>
    <row r="1020" spans="15:15" s="203" customFormat="1" x14ac:dyDescent="0.2">
      <c r="O1020" s="204"/>
    </row>
    <row r="1021" spans="15:15" s="203" customFormat="1" x14ac:dyDescent="0.2">
      <c r="O1021" s="204"/>
    </row>
    <row r="1022" spans="15:15" s="203" customFormat="1" x14ac:dyDescent="0.2">
      <c r="O1022" s="204"/>
    </row>
    <row r="1023" spans="15:15" s="203" customFormat="1" x14ac:dyDescent="0.2">
      <c r="O1023" s="204"/>
    </row>
    <row r="1024" spans="15:15" s="203" customFormat="1" x14ac:dyDescent="0.2">
      <c r="O1024" s="204"/>
    </row>
    <row r="1025" spans="15:15" s="203" customFormat="1" x14ac:dyDescent="0.2">
      <c r="O1025" s="204"/>
    </row>
    <row r="1026" spans="15:15" s="203" customFormat="1" x14ac:dyDescent="0.2">
      <c r="O1026" s="204"/>
    </row>
    <row r="1027" spans="15:15" s="203" customFormat="1" x14ac:dyDescent="0.2">
      <c r="O1027" s="204"/>
    </row>
    <row r="1028" spans="15:15" s="203" customFormat="1" x14ac:dyDescent="0.2">
      <c r="O1028" s="204"/>
    </row>
    <row r="1029" spans="15:15" s="203" customFormat="1" x14ac:dyDescent="0.2">
      <c r="O1029" s="204"/>
    </row>
    <row r="1030" spans="15:15" s="203" customFormat="1" x14ac:dyDescent="0.2">
      <c r="O1030" s="204"/>
    </row>
    <row r="1031" spans="15:15" s="203" customFormat="1" x14ac:dyDescent="0.2">
      <c r="O1031" s="204"/>
    </row>
    <row r="1032" spans="15:15" s="203" customFormat="1" x14ac:dyDescent="0.2">
      <c r="O1032" s="204"/>
    </row>
    <row r="1033" spans="15:15" s="203" customFormat="1" x14ac:dyDescent="0.2">
      <c r="O1033" s="204"/>
    </row>
    <row r="1034" spans="15:15" s="203" customFormat="1" x14ac:dyDescent="0.2">
      <c r="O1034" s="204"/>
    </row>
    <row r="1035" spans="15:15" s="203" customFormat="1" x14ac:dyDescent="0.2">
      <c r="O1035" s="204"/>
    </row>
    <row r="1036" spans="15:15" s="203" customFormat="1" x14ac:dyDescent="0.2">
      <c r="O1036" s="204"/>
    </row>
    <row r="1037" spans="15:15" s="203" customFormat="1" x14ac:dyDescent="0.2">
      <c r="O1037" s="204"/>
    </row>
    <row r="1038" spans="15:15" s="203" customFormat="1" x14ac:dyDescent="0.2">
      <c r="O1038" s="204"/>
    </row>
    <row r="1039" spans="15:15" s="203" customFormat="1" x14ac:dyDescent="0.2">
      <c r="O1039" s="204"/>
    </row>
    <row r="1040" spans="15:15" s="203" customFormat="1" x14ac:dyDescent="0.2">
      <c r="O1040" s="204"/>
    </row>
    <row r="1041" spans="15:15" s="203" customFormat="1" x14ac:dyDescent="0.2">
      <c r="O1041" s="204"/>
    </row>
    <row r="1042" spans="15:15" s="203" customFormat="1" x14ac:dyDescent="0.2">
      <c r="O1042" s="204"/>
    </row>
    <row r="1043" spans="15:15" s="203" customFormat="1" x14ac:dyDescent="0.2">
      <c r="O1043" s="204"/>
    </row>
    <row r="1044" spans="15:15" s="203" customFormat="1" x14ac:dyDescent="0.2">
      <c r="O1044" s="204"/>
    </row>
    <row r="1045" spans="15:15" s="203" customFormat="1" x14ac:dyDescent="0.2">
      <c r="O1045" s="204"/>
    </row>
    <row r="1046" spans="15:15" s="203" customFormat="1" x14ac:dyDescent="0.2">
      <c r="O1046" s="204"/>
    </row>
    <row r="1047" spans="15:15" s="203" customFormat="1" x14ac:dyDescent="0.2">
      <c r="O1047" s="204"/>
    </row>
    <row r="1048" spans="15:15" s="203" customFormat="1" x14ac:dyDescent="0.2">
      <c r="O1048" s="204"/>
    </row>
    <row r="1049" spans="15:15" s="203" customFormat="1" x14ac:dyDescent="0.2">
      <c r="O1049" s="204"/>
    </row>
    <row r="1050" spans="15:15" s="203" customFormat="1" x14ac:dyDescent="0.2">
      <c r="O1050" s="204"/>
    </row>
    <row r="1051" spans="15:15" s="203" customFormat="1" x14ac:dyDescent="0.2">
      <c r="O1051" s="204"/>
    </row>
    <row r="1052" spans="15:15" s="203" customFormat="1" x14ac:dyDescent="0.2">
      <c r="O1052" s="204"/>
    </row>
    <row r="1053" spans="15:15" s="203" customFormat="1" x14ac:dyDescent="0.2">
      <c r="O1053" s="204"/>
    </row>
    <row r="1054" spans="15:15" s="203" customFormat="1" x14ac:dyDescent="0.2">
      <c r="O1054" s="204"/>
    </row>
    <row r="1055" spans="15:15" s="203" customFormat="1" x14ac:dyDescent="0.2">
      <c r="O1055" s="204"/>
    </row>
    <row r="1056" spans="15:15" s="203" customFormat="1" x14ac:dyDescent="0.2">
      <c r="O1056" s="204"/>
    </row>
    <row r="1057" spans="15:15" s="203" customFormat="1" x14ac:dyDescent="0.2">
      <c r="O1057" s="204"/>
    </row>
    <row r="1058" spans="15:15" s="203" customFormat="1" x14ac:dyDescent="0.2">
      <c r="O1058" s="204"/>
    </row>
    <row r="1059" spans="15:15" s="203" customFormat="1" x14ac:dyDescent="0.2">
      <c r="O1059" s="204"/>
    </row>
    <row r="1060" spans="15:15" s="203" customFormat="1" x14ac:dyDescent="0.2">
      <c r="O1060" s="204"/>
    </row>
    <row r="1061" spans="15:15" s="203" customFormat="1" x14ac:dyDescent="0.2">
      <c r="O1061" s="204"/>
    </row>
    <row r="1062" spans="15:15" s="203" customFormat="1" x14ac:dyDescent="0.2">
      <c r="O1062" s="204"/>
    </row>
    <row r="1063" spans="15:15" s="203" customFormat="1" x14ac:dyDescent="0.2">
      <c r="O1063" s="204"/>
    </row>
    <row r="1064" spans="15:15" s="203" customFormat="1" x14ac:dyDescent="0.2">
      <c r="O1064" s="204"/>
    </row>
    <row r="1065" spans="15:15" s="203" customFormat="1" x14ac:dyDescent="0.2">
      <c r="O1065" s="204"/>
    </row>
    <row r="1066" spans="15:15" s="203" customFormat="1" x14ac:dyDescent="0.2">
      <c r="O1066" s="204"/>
    </row>
    <row r="1067" spans="15:15" s="203" customFormat="1" x14ac:dyDescent="0.2">
      <c r="O1067" s="204"/>
    </row>
    <row r="1068" spans="15:15" s="203" customFormat="1" x14ac:dyDescent="0.2">
      <c r="O1068" s="204"/>
    </row>
    <row r="1069" spans="15:15" s="203" customFormat="1" x14ac:dyDescent="0.2">
      <c r="O1069" s="204"/>
    </row>
    <row r="1070" spans="15:15" s="203" customFormat="1" x14ac:dyDescent="0.2">
      <c r="O1070" s="204"/>
    </row>
    <row r="1071" spans="15:15" s="203" customFormat="1" x14ac:dyDescent="0.2">
      <c r="O1071" s="204"/>
    </row>
    <row r="1072" spans="15:15" s="203" customFormat="1" x14ac:dyDescent="0.2">
      <c r="O1072" s="204"/>
    </row>
    <row r="1073" spans="15:15" s="203" customFormat="1" x14ac:dyDescent="0.2">
      <c r="O1073" s="204"/>
    </row>
    <row r="1074" spans="15:15" s="203" customFormat="1" x14ac:dyDescent="0.2">
      <c r="O1074" s="204"/>
    </row>
    <row r="1075" spans="15:15" s="203" customFormat="1" x14ac:dyDescent="0.2">
      <c r="O1075" s="204"/>
    </row>
    <row r="1076" spans="15:15" s="203" customFormat="1" x14ac:dyDescent="0.2">
      <c r="O1076" s="204"/>
    </row>
    <row r="1077" spans="15:15" s="203" customFormat="1" x14ac:dyDescent="0.2">
      <c r="O1077" s="204"/>
    </row>
    <row r="1078" spans="15:15" s="203" customFormat="1" x14ac:dyDescent="0.2">
      <c r="O1078" s="204"/>
    </row>
    <row r="1079" spans="15:15" s="203" customFormat="1" x14ac:dyDescent="0.2">
      <c r="O1079" s="204"/>
    </row>
    <row r="1080" spans="15:15" s="203" customFormat="1" x14ac:dyDescent="0.2">
      <c r="O1080" s="204"/>
    </row>
    <row r="1081" spans="15:15" s="203" customFormat="1" x14ac:dyDescent="0.2">
      <c r="O1081" s="204"/>
    </row>
    <row r="1082" spans="15:15" s="203" customFormat="1" x14ac:dyDescent="0.2">
      <c r="O1082" s="204"/>
    </row>
    <row r="1083" spans="15:15" s="203" customFormat="1" x14ac:dyDescent="0.2">
      <c r="O1083" s="204"/>
    </row>
    <row r="1084" spans="15:15" s="203" customFormat="1" x14ac:dyDescent="0.2">
      <c r="O1084" s="204"/>
    </row>
    <row r="1085" spans="15:15" s="203" customFormat="1" x14ac:dyDescent="0.2">
      <c r="O1085" s="204"/>
    </row>
    <row r="1086" spans="15:15" s="203" customFormat="1" x14ac:dyDescent="0.2">
      <c r="O1086" s="204"/>
    </row>
    <row r="1087" spans="15:15" s="203" customFormat="1" x14ac:dyDescent="0.2">
      <c r="O1087" s="204"/>
    </row>
    <row r="1088" spans="15:15" s="203" customFormat="1" x14ac:dyDescent="0.2">
      <c r="O1088" s="204"/>
    </row>
    <row r="1089" spans="15:15" s="203" customFormat="1" x14ac:dyDescent="0.2">
      <c r="O1089" s="204"/>
    </row>
    <row r="1090" spans="15:15" s="203" customFormat="1" x14ac:dyDescent="0.2">
      <c r="O1090" s="204"/>
    </row>
    <row r="1091" spans="15:15" s="203" customFormat="1" x14ac:dyDescent="0.2">
      <c r="O1091" s="204"/>
    </row>
    <row r="1092" spans="15:15" s="203" customFormat="1" x14ac:dyDescent="0.2">
      <c r="O1092" s="204"/>
    </row>
    <row r="1093" spans="15:15" s="203" customFormat="1" x14ac:dyDescent="0.2">
      <c r="O1093" s="204"/>
    </row>
    <row r="1094" spans="15:15" s="203" customFormat="1" x14ac:dyDescent="0.2">
      <c r="O1094" s="204"/>
    </row>
    <row r="1095" spans="15:15" s="203" customFormat="1" x14ac:dyDescent="0.2">
      <c r="O1095" s="204"/>
    </row>
    <row r="1096" spans="15:15" s="203" customFormat="1" x14ac:dyDescent="0.2">
      <c r="O1096" s="204"/>
    </row>
    <row r="1097" spans="15:15" s="203" customFormat="1" x14ac:dyDescent="0.2">
      <c r="O1097" s="204"/>
    </row>
    <row r="1098" spans="15:15" s="203" customFormat="1" x14ac:dyDescent="0.2">
      <c r="O1098" s="204"/>
    </row>
    <row r="1099" spans="15:15" s="203" customFormat="1" x14ac:dyDescent="0.2">
      <c r="O1099" s="204"/>
    </row>
    <row r="1100" spans="15:15" s="203" customFormat="1" x14ac:dyDescent="0.2">
      <c r="O1100" s="204"/>
    </row>
    <row r="1101" spans="15:15" s="203" customFormat="1" x14ac:dyDescent="0.2">
      <c r="O1101" s="204"/>
    </row>
    <row r="1102" spans="15:15" s="203" customFormat="1" x14ac:dyDescent="0.2">
      <c r="O1102" s="204"/>
    </row>
    <row r="1103" spans="15:15" s="203" customFormat="1" x14ac:dyDescent="0.2">
      <c r="O1103" s="204"/>
    </row>
    <row r="1104" spans="15:15" s="203" customFormat="1" x14ac:dyDescent="0.2">
      <c r="O1104" s="204"/>
    </row>
    <row r="1105" spans="15:15" s="203" customFormat="1" x14ac:dyDescent="0.2">
      <c r="O1105" s="204"/>
    </row>
    <row r="1106" spans="15:15" s="203" customFormat="1" x14ac:dyDescent="0.2">
      <c r="O1106" s="204"/>
    </row>
    <row r="1107" spans="15:15" s="203" customFormat="1" x14ac:dyDescent="0.2">
      <c r="O1107" s="204"/>
    </row>
    <row r="1108" spans="15:15" s="203" customFormat="1" x14ac:dyDescent="0.2">
      <c r="O1108" s="204"/>
    </row>
    <row r="1109" spans="15:15" s="203" customFormat="1" x14ac:dyDescent="0.2">
      <c r="O1109" s="204"/>
    </row>
    <row r="1110" spans="15:15" s="203" customFormat="1" x14ac:dyDescent="0.2">
      <c r="O1110" s="204"/>
    </row>
    <row r="1111" spans="15:15" s="203" customFormat="1" x14ac:dyDescent="0.2">
      <c r="O1111" s="204"/>
    </row>
    <row r="1112" spans="15:15" s="203" customFormat="1" x14ac:dyDescent="0.2">
      <c r="O1112" s="204"/>
    </row>
    <row r="1113" spans="15:15" s="203" customFormat="1" x14ac:dyDescent="0.2">
      <c r="O1113" s="204"/>
    </row>
    <row r="1114" spans="15:15" s="203" customFormat="1" x14ac:dyDescent="0.2">
      <c r="O1114" s="204"/>
    </row>
    <row r="1115" spans="15:15" s="203" customFormat="1" x14ac:dyDescent="0.2">
      <c r="O1115" s="204"/>
    </row>
    <row r="1116" spans="15:15" s="203" customFormat="1" x14ac:dyDescent="0.2">
      <c r="O1116" s="204"/>
    </row>
    <row r="1117" spans="15:15" s="203" customFormat="1" x14ac:dyDescent="0.2">
      <c r="O1117" s="204"/>
    </row>
    <row r="1118" spans="15:15" s="203" customFormat="1" x14ac:dyDescent="0.2">
      <c r="O1118" s="204"/>
    </row>
    <row r="1119" spans="15:15" s="203" customFormat="1" x14ac:dyDescent="0.2">
      <c r="O1119" s="204"/>
    </row>
    <row r="1120" spans="15:15" s="203" customFormat="1" x14ac:dyDescent="0.2">
      <c r="O1120" s="204"/>
    </row>
    <row r="1121" spans="15:15" s="203" customFormat="1" x14ac:dyDescent="0.2">
      <c r="O1121" s="204"/>
    </row>
    <row r="1122" spans="15:15" s="203" customFormat="1" x14ac:dyDescent="0.2">
      <c r="O1122" s="204"/>
    </row>
    <row r="1123" spans="15:15" s="203" customFormat="1" x14ac:dyDescent="0.2">
      <c r="O1123" s="204"/>
    </row>
    <row r="1124" spans="15:15" s="203" customFormat="1" x14ac:dyDescent="0.2">
      <c r="O1124" s="204"/>
    </row>
    <row r="1125" spans="15:15" s="203" customFormat="1" x14ac:dyDescent="0.2">
      <c r="O1125" s="204"/>
    </row>
    <row r="1126" spans="15:15" s="203" customFormat="1" x14ac:dyDescent="0.2">
      <c r="O1126" s="204"/>
    </row>
    <row r="1127" spans="15:15" s="203" customFormat="1" x14ac:dyDescent="0.2">
      <c r="O1127" s="204"/>
    </row>
    <row r="1128" spans="15:15" s="203" customFormat="1" x14ac:dyDescent="0.2">
      <c r="O1128" s="204"/>
    </row>
    <row r="1129" spans="15:15" s="203" customFormat="1" x14ac:dyDescent="0.2">
      <c r="O1129" s="204"/>
    </row>
    <row r="1130" spans="15:15" s="203" customFormat="1" x14ac:dyDescent="0.2">
      <c r="O1130" s="204"/>
    </row>
    <row r="1131" spans="15:15" s="203" customFormat="1" x14ac:dyDescent="0.2">
      <c r="O1131" s="204"/>
    </row>
    <row r="1132" spans="15:15" s="203" customFormat="1" x14ac:dyDescent="0.2">
      <c r="O1132" s="204"/>
    </row>
    <row r="1133" spans="15:15" s="203" customFormat="1" x14ac:dyDescent="0.2">
      <c r="O1133" s="204"/>
    </row>
    <row r="1134" spans="15:15" s="203" customFormat="1" x14ac:dyDescent="0.2">
      <c r="O1134" s="204"/>
    </row>
    <row r="1135" spans="15:15" s="203" customFormat="1" x14ac:dyDescent="0.2">
      <c r="O1135" s="204"/>
    </row>
    <row r="1136" spans="15:15" s="203" customFormat="1" x14ac:dyDescent="0.2">
      <c r="O1136" s="204"/>
    </row>
    <row r="1137" spans="15:15" s="203" customFormat="1" x14ac:dyDescent="0.2">
      <c r="O1137" s="204"/>
    </row>
    <row r="1138" spans="15:15" s="203" customFormat="1" x14ac:dyDescent="0.2">
      <c r="O1138" s="204"/>
    </row>
    <row r="1139" spans="15:15" s="203" customFormat="1" x14ac:dyDescent="0.2">
      <c r="O1139" s="204"/>
    </row>
    <row r="1140" spans="15:15" s="203" customFormat="1" x14ac:dyDescent="0.2">
      <c r="O1140" s="204"/>
    </row>
    <row r="1141" spans="15:15" s="203" customFormat="1" x14ac:dyDescent="0.2">
      <c r="O1141" s="204"/>
    </row>
    <row r="1142" spans="15:15" s="203" customFormat="1" x14ac:dyDescent="0.2">
      <c r="O1142" s="204"/>
    </row>
    <row r="1143" spans="15:15" s="203" customFormat="1" x14ac:dyDescent="0.2">
      <c r="O1143" s="204"/>
    </row>
    <row r="1144" spans="15:15" s="203" customFormat="1" x14ac:dyDescent="0.2">
      <c r="O1144" s="204"/>
    </row>
    <row r="1145" spans="15:15" s="203" customFormat="1" x14ac:dyDescent="0.2">
      <c r="O1145" s="204"/>
    </row>
    <row r="1146" spans="15:15" s="203" customFormat="1" x14ac:dyDescent="0.2">
      <c r="O1146" s="204"/>
    </row>
    <row r="1147" spans="15:15" s="203" customFormat="1" x14ac:dyDescent="0.2">
      <c r="O1147" s="204"/>
    </row>
    <row r="1148" spans="15:15" s="203" customFormat="1" x14ac:dyDescent="0.2">
      <c r="O1148" s="204"/>
    </row>
    <row r="1149" spans="15:15" s="203" customFormat="1" x14ac:dyDescent="0.2">
      <c r="O1149" s="204"/>
    </row>
    <row r="1150" spans="15:15" s="203" customFormat="1" x14ac:dyDescent="0.2">
      <c r="O1150" s="204"/>
    </row>
    <row r="1151" spans="15:15" s="203" customFormat="1" x14ac:dyDescent="0.2">
      <c r="O1151" s="204"/>
    </row>
    <row r="1152" spans="15:15" s="203" customFormat="1" x14ac:dyDescent="0.2">
      <c r="O1152" s="204"/>
    </row>
    <row r="1153" spans="15:15" s="203" customFormat="1" x14ac:dyDescent="0.2">
      <c r="O1153" s="204"/>
    </row>
    <row r="1154" spans="15:15" s="203" customFormat="1" x14ac:dyDescent="0.2">
      <c r="O1154" s="204"/>
    </row>
    <row r="1155" spans="15:15" s="203" customFormat="1" x14ac:dyDescent="0.2">
      <c r="O1155" s="204"/>
    </row>
    <row r="1156" spans="15:15" s="203" customFormat="1" x14ac:dyDescent="0.2">
      <c r="O1156" s="204"/>
    </row>
    <row r="1157" spans="15:15" s="203" customFormat="1" x14ac:dyDescent="0.2">
      <c r="O1157" s="204"/>
    </row>
    <row r="1158" spans="15:15" s="203" customFormat="1" x14ac:dyDescent="0.2">
      <c r="O1158" s="204"/>
    </row>
    <row r="1159" spans="15:15" s="203" customFormat="1" x14ac:dyDescent="0.2">
      <c r="O1159" s="204"/>
    </row>
    <row r="1160" spans="15:15" s="203" customFormat="1" x14ac:dyDescent="0.2">
      <c r="O1160" s="204"/>
    </row>
    <row r="1161" spans="15:15" s="203" customFormat="1" x14ac:dyDescent="0.2">
      <c r="O1161" s="204"/>
    </row>
    <row r="1162" spans="15:15" s="203" customFormat="1" x14ac:dyDescent="0.2">
      <c r="O1162" s="204"/>
    </row>
    <row r="1163" spans="15:15" s="203" customFormat="1" x14ac:dyDescent="0.2">
      <c r="O1163" s="204"/>
    </row>
    <row r="1164" spans="15:15" s="203" customFormat="1" x14ac:dyDescent="0.2">
      <c r="O1164" s="204"/>
    </row>
    <row r="1165" spans="15:15" s="203" customFormat="1" x14ac:dyDescent="0.2">
      <c r="O1165" s="204"/>
    </row>
    <row r="1166" spans="15:15" s="203" customFormat="1" x14ac:dyDescent="0.2">
      <c r="O1166" s="204"/>
    </row>
    <row r="1167" spans="15:15" s="203" customFormat="1" x14ac:dyDescent="0.2">
      <c r="O1167" s="204"/>
    </row>
    <row r="1168" spans="15:15" s="203" customFormat="1" x14ac:dyDescent="0.2">
      <c r="O1168" s="204"/>
    </row>
    <row r="1169" spans="15:15" s="203" customFormat="1" x14ac:dyDescent="0.2">
      <c r="O1169" s="204"/>
    </row>
    <row r="1170" spans="15:15" s="203" customFormat="1" x14ac:dyDescent="0.2">
      <c r="O1170" s="204"/>
    </row>
    <row r="1171" spans="15:15" s="203" customFormat="1" x14ac:dyDescent="0.2">
      <c r="O1171" s="204"/>
    </row>
    <row r="1172" spans="15:15" s="203" customFormat="1" x14ac:dyDescent="0.2">
      <c r="O1172" s="204"/>
    </row>
    <row r="1173" spans="15:15" s="203" customFormat="1" x14ac:dyDescent="0.2">
      <c r="O1173" s="204"/>
    </row>
    <row r="1174" spans="15:15" s="203" customFormat="1" x14ac:dyDescent="0.2">
      <c r="O1174" s="204"/>
    </row>
    <row r="1175" spans="15:15" s="203" customFormat="1" x14ac:dyDescent="0.2">
      <c r="O1175" s="204"/>
    </row>
    <row r="1176" spans="15:15" s="203" customFormat="1" x14ac:dyDescent="0.2">
      <c r="O1176" s="204"/>
    </row>
    <row r="1177" spans="15:15" s="203" customFormat="1" x14ac:dyDescent="0.2">
      <c r="O1177" s="204"/>
    </row>
    <row r="1178" spans="15:15" s="203" customFormat="1" x14ac:dyDescent="0.2">
      <c r="O1178" s="204"/>
    </row>
    <row r="1179" spans="15:15" s="203" customFormat="1" x14ac:dyDescent="0.2">
      <c r="O1179" s="204"/>
    </row>
    <row r="1180" spans="15:15" s="203" customFormat="1" x14ac:dyDescent="0.2">
      <c r="O1180" s="204"/>
    </row>
    <row r="1181" spans="15:15" s="203" customFormat="1" x14ac:dyDescent="0.2">
      <c r="O1181" s="204"/>
    </row>
    <row r="1182" spans="15:15" s="203" customFormat="1" x14ac:dyDescent="0.2">
      <c r="O1182" s="204"/>
    </row>
    <row r="1183" spans="15:15" s="203" customFormat="1" x14ac:dyDescent="0.2">
      <c r="O1183" s="204"/>
    </row>
    <row r="1184" spans="15:15" s="203" customFormat="1" x14ac:dyDescent="0.2">
      <c r="O1184" s="204"/>
    </row>
    <row r="1185" spans="15:15" s="203" customFormat="1" x14ac:dyDescent="0.2">
      <c r="O1185" s="204"/>
    </row>
    <row r="1186" spans="15:15" s="203" customFormat="1" x14ac:dyDescent="0.2">
      <c r="O1186" s="204"/>
    </row>
    <row r="1187" spans="15:15" s="203" customFormat="1" x14ac:dyDescent="0.2">
      <c r="O1187" s="204"/>
    </row>
    <row r="1188" spans="15:15" s="203" customFormat="1" x14ac:dyDescent="0.2">
      <c r="O1188" s="204"/>
    </row>
    <row r="1189" spans="15:15" s="203" customFormat="1" x14ac:dyDescent="0.2">
      <c r="O1189" s="204"/>
    </row>
    <row r="1190" spans="15:15" s="203" customFormat="1" x14ac:dyDescent="0.2">
      <c r="O1190" s="204"/>
    </row>
    <row r="1191" spans="15:15" s="203" customFormat="1" x14ac:dyDescent="0.2">
      <c r="O1191" s="204"/>
    </row>
    <row r="1192" spans="15:15" s="203" customFormat="1" x14ac:dyDescent="0.2">
      <c r="O1192" s="204"/>
    </row>
    <row r="1193" spans="15:15" s="203" customFormat="1" x14ac:dyDescent="0.2">
      <c r="O1193" s="204"/>
    </row>
    <row r="1194" spans="15:15" s="203" customFormat="1" x14ac:dyDescent="0.2">
      <c r="O1194" s="204"/>
    </row>
    <row r="1195" spans="15:15" s="203" customFormat="1" x14ac:dyDescent="0.2">
      <c r="O1195" s="204"/>
    </row>
    <row r="1196" spans="15:15" s="203" customFormat="1" x14ac:dyDescent="0.2">
      <c r="O1196" s="204"/>
    </row>
    <row r="1197" spans="15:15" s="203" customFormat="1" x14ac:dyDescent="0.2">
      <c r="O1197" s="204"/>
    </row>
    <row r="1198" spans="15:15" s="203" customFormat="1" x14ac:dyDescent="0.2">
      <c r="O1198" s="204"/>
    </row>
    <row r="1199" spans="15:15" s="203" customFormat="1" x14ac:dyDescent="0.2">
      <c r="O1199" s="204"/>
    </row>
    <row r="1200" spans="15:15" s="203" customFormat="1" x14ac:dyDescent="0.2">
      <c r="O1200" s="204"/>
    </row>
    <row r="1201" spans="15:15" s="203" customFormat="1" x14ac:dyDescent="0.2">
      <c r="O1201" s="204"/>
    </row>
    <row r="1202" spans="15:15" s="203" customFormat="1" x14ac:dyDescent="0.2">
      <c r="O1202" s="204"/>
    </row>
    <row r="1203" spans="15:15" s="203" customFormat="1" x14ac:dyDescent="0.2">
      <c r="O1203" s="204"/>
    </row>
    <row r="1204" spans="15:15" s="203" customFormat="1" x14ac:dyDescent="0.2">
      <c r="O1204" s="204"/>
    </row>
    <row r="1205" spans="15:15" s="203" customFormat="1" x14ac:dyDescent="0.2">
      <c r="O1205" s="204"/>
    </row>
    <row r="1206" spans="15:15" s="203" customFormat="1" x14ac:dyDescent="0.2">
      <c r="O1206" s="204"/>
    </row>
    <row r="1207" spans="15:15" s="203" customFormat="1" x14ac:dyDescent="0.2">
      <c r="O1207" s="204"/>
    </row>
    <row r="1208" spans="15:15" s="203" customFormat="1" x14ac:dyDescent="0.2">
      <c r="O1208" s="204"/>
    </row>
    <row r="1209" spans="15:15" s="203" customFormat="1" x14ac:dyDescent="0.2">
      <c r="O1209" s="204"/>
    </row>
    <row r="1210" spans="15:15" s="203" customFormat="1" x14ac:dyDescent="0.2">
      <c r="O1210" s="204"/>
    </row>
    <row r="1211" spans="15:15" s="203" customFormat="1" x14ac:dyDescent="0.2">
      <c r="O1211" s="204"/>
    </row>
    <row r="1212" spans="15:15" s="203" customFormat="1" x14ac:dyDescent="0.2">
      <c r="O1212" s="204"/>
    </row>
    <row r="1213" spans="15:15" s="203" customFormat="1" x14ac:dyDescent="0.2">
      <c r="O1213" s="204"/>
    </row>
    <row r="1214" spans="15:15" s="203" customFormat="1" x14ac:dyDescent="0.2">
      <c r="O1214" s="204"/>
    </row>
    <row r="1215" spans="15:15" s="203" customFormat="1" x14ac:dyDescent="0.2">
      <c r="O1215" s="204"/>
    </row>
    <row r="1216" spans="15:15" s="203" customFormat="1" x14ac:dyDescent="0.2">
      <c r="O1216" s="204"/>
    </row>
    <row r="1217" spans="15:15" s="203" customFormat="1" x14ac:dyDescent="0.2">
      <c r="O1217" s="204"/>
    </row>
    <row r="1218" spans="15:15" s="203" customFormat="1" x14ac:dyDescent="0.2">
      <c r="O1218" s="204"/>
    </row>
    <row r="1219" spans="15:15" s="203" customFormat="1" x14ac:dyDescent="0.2">
      <c r="O1219" s="204"/>
    </row>
    <row r="1220" spans="15:15" s="203" customFormat="1" x14ac:dyDescent="0.2">
      <c r="O1220" s="204"/>
    </row>
    <row r="1221" spans="15:15" s="203" customFormat="1" x14ac:dyDescent="0.2">
      <c r="O1221" s="204"/>
    </row>
    <row r="1222" spans="15:15" s="203" customFormat="1" x14ac:dyDescent="0.2">
      <c r="O1222" s="204"/>
    </row>
    <row r="1223" spans="15:15" s="203" customFormat="1" x14ac:dyDescent="0.2">
      <c r="O1223" s="204"/>
    </row>
    <row r="1224" spans="15:15" s="203" customFormat="1" x14ac:dyDescent="0.2">
      <c r="O1224" s="204"/>
    </row>
    <row r="1225" spans="15:15" s="203" customFormat="1" x14ac:dyDescent="0.2">
      <c r="O1225" s="204"/>
    </row>
    <row r="1226" spans="15:15" s="203" customFormat="1" x14ac:dyDescent="0.2">
      <c r="O1226" s="204"/>
    </row>
    <row r="1227" spans="15:15" s="203" customFormat="1" x14ac:dyDescent="0.2">
      <c r="O1227" s="204"/>
    </row>
    <row r="1228" spans="15:15" s="203" customFormat="1" x14ac:dyDescent="0.2">
      <c r="O1228" s="204"/>
    </row>
    <row r="1229" spans="15:15" s="203" customFormat="1" x14ac:dyDescent="0.2">
      <c r="O1229" s="204"/>
    </row>
    <row r="1230" spans="15:15" s="203" customFormat="1" x14ac:dyDescent="0.2">
      <c r="O1230" s="204"/>
    </row>
    <row r="1231" spans="15:15" s="203" customFormat="1" x14ac:dyDescent="0.2">
      <c r="O1231" s="204"/>
    </row>
    <row r="1232" spans="15:15" s="203" customFormat="1" x14ac:dyDescent="0.2">
      <c r="O1232" s="204"/>
    </row>
    <row r="1233" spans="15:15" s="203" customFormat="1" x14ac:dyDescent="0.2">
      <c r="O1233" s="204"/>
    </row>
    <row r="1234" spans="15:15" s="203" customFormat="1" x14ac:dyDescent="0.2">
      <c r="O1234" s="204"/>
    </row>
    <row r="1235" spans="15:15" s="203" customFormat="1" x14ac:dyDescent="0.2">
      <c r="O1235" s="204"/>
    </row>
    <row r="1236" spans="15:15" s="203" customFormat="1" x14ac:dyDescent="0.2">
      <c r="O1236" s="204"/>
    </row>
    <row r="1237" spans="15:15" s="203" customFormat="1" x14ac:dyDescent="0.2">
      <c r="O1237" s="204"/>
    </row>
    <row r="1238" spans="15:15" s="203" customFormat="1" x14ac:dyDescent="0.2">
      <c r="O1238" s="204"/>
    </row>
    <row r="1239" spans="15:15" s="203" customFormat="1" x14ac:dyDescent="0.2">
      <c r="O1239" s="204"/>
    </row>
    <row r="1240" spans="15:15" s="203" customFormat="1" x14ac:dyDescent="0.2">
      <c r="O1240" s="204"/>
    </row>
    <row r="1241" spans="15:15" s="203" customFormat="1" x14ac:dyDescent="0.2">
      <c r="O1241" s="204"/>
    </row>
    <row r="1242" spans="15:15" s="203" customFormat="1" x14ac:dyDescent="0.2">
      <c r="O1242" s="204"/>
    </row>
    <row r="1243" spans="15:15" s="203" customFormat="1" x14ac:dyDescent="0.2">
      <c r="O1243" s="204"/>
    </row>
    <row r="1244" spans="15:15" s="203" customFormat="1" x14ac:dyDescent="0.2">
      <c r="O1244" s="204"/>
    </row>
    <row r="1245" spans="15:15" s="203" customFormat="1" x14ac:dyDescent="0.2">
      <c r="O1245" s="204"/>
    </row>
    <row r="1246" spans="15:15" s="203" customFormat="1" x14ac:dyDescent="0.2">
      <c r="O1246" s="204"/>
    </row>
    <row r="1247" spans="15:15" s="203" customFormat="1" x14ac:dyDescent="0.2">
      <c r="O1247" s="204"/>
    </row>
    <row r="1248" spans="15:15" s="203" customFormat="1" x14ac:dyDescent="0.2">
      <c r="O1248" s="204"/>
    </row>
    <row r="1249" spans="15:15" s="203" customFormat="1" x14ac:dyDescent="0.2">
      <c r="O1249" s="204"/>
    </row>
    <row r="1250" spans="15:15" s="203" customFormat="1" x14ac:dyDescent="0.2">
      <c r="O1250" s="204"/>
    </row>
    <row r="1251" spans="15:15" s="203" customFormat="1" x14ac:dyDescent="0.2">
      <c r="O1251" s="204"/>
    </row>
    <row r="1252" spans="15:15" s="203" customFormat="1" x14ac:dyDescent="0.2">
      <c r="O1252" s="204"/>
    </row>
    <row r="1253" spans="15:15" s="203" customFormat="1" x14ac:dyDescent="0.2">
      <c r="O1253" s="204"/>
    </row>
    <row r="1254" spans="15:15" s="203" customFormat="1" x14ac:dyDescent="0.2">
      <c r="O1254" s="204"/>
    </row>
    <row r="1255" spans="15:15" s="203" customFormat="1" x14ac:dyDescent="0.2">
      <c r="O1255" s="204"/>
    </row>
    <row r="1256" spans="15:15" s="203" customFormat="1" x14ac:dyDescent="0.2">
      <c r="O1256" s="204"/>
    </row>
    <row r="1257" spans="15:15" s="203" customFormat="1" x14ac:dyDescent="0.2">
      <c r="O1257" s="204"/>
    </row>
    <row r="1258" spans="15:15" s="203" customFormat="1" x14ac:dyDescent="0.2">
      <c r="O1258" s="204"/>
    </row>
    <row r="1259" spans="15:15" s="203" customFormat="1" x14ac:dyDescent="0.2">
      <c r="O1259" s="204"/>
    </row>
    <row r="1260" spans="15:15" s="203" customFormat="1" x14ac:dyDescent="0.2">
      <c r="O1260" s="204"/>
    </row>
    <row r="1261" spans="15:15" s="203" customFormat="1" x14ac:dyDescent="0.2">
      <c r="O1261" s="204"/>
    </row>
    <row r="1262" spans="15:15" s="203" customFormat="1" x14ac:dyDescent="0.2">
      <c r="O1262" s="204"/>
    </row>
    <row r="1263" spans="15:15" s="203" customFormat="1" x14ac:dyDescent="0.2">
      <c r="O1263" s="204"/>
    </row>
    <row r="1264" spans="15:15" s="203" customFormat="1" x14ac:dyDescent="0.2">
      <c r="O1264" s="204"/>
    </row>
    <row r="1265" spans="15:15" s="203" customFormat="1" x14ac:dyDescent="0.2">
      <c r="O1265" s="204"/>
    </row>
    <row r="1266" spans="15:15" s="203" customFormat="1" x14ac:dyDescent="0.2">
      <c r="O1266" s="204"/>
    </row>
    <row r="1267" spans="15:15" s="203" customFormat="1" x14ac:dyDescent="0.2">
      <c r="O1267" s="204"/>
    </row>
    <row r="1268" spans="15:15" s="203" customFormat="1" x14ac:dyDescent="0.2">
      <c r="O1268" s="204"/>
    </row>
    <row r="1269" spans="15:15" s="203" customFormat="1" x14ac:dyDescent="0.2">
      <c r="O1269" s="204"/>
    </row>
    <row r="1270" spans="15:15" s="203" customFormat="1" x14ac:dyDescent="0.2">
      <c r="O1270" s="204"/>
    </row>
    <row r="1271" spans="15:15" s="203" customFormat="1" x14ac:dyDescent="0.2">
      <c r="O1271" s="204"/>
    </row>
    <row r="1272" spans="15:15" s="203" customFormat="1" x14ac:dyDescent="0.2">
      <c r="O1272" s="204"/>
    </row>
    <row r="1273" spans="15:15" s="203" customFormat="1" x14ac:dyDescent="0.2">
      <c r="O1273" s="204"/>
    </row>
    <row r="1274" spans="15:15" s="203" customFormat="1" x14ac:dyDescent="0.2">
      <c r="O1274" s="204"/>
    </row>
    <row r="1275" spans="15:15" s="203" customFormat="1" x14ac:dyDescent="0.2">
      <c r="O1275" s="204"/>
    </row>
    <row r="1276" spans="15:15" s="203" customFormat="1" x14ac:dyDescent="0.2">
      <c r="O1276" s="204"/>
    </row>
    <row r="1277" spans="15:15" s="203" customFormat="1" x14ac:dyDescent="0.2">
      <c r="O1277" s="204"/>
    </row>
    <row r="1278" spans="15:15" s="203" customFormat="1" x14ac:dyDescent="0.2">
      <c r="O1278" s="204"/>
    </row>
    <row r="1279" spans="15:15" s="203" customFormat="1" x14ac:dyDescent="0.2">
      <c r="O1279" s="204"/>
    </row>
    <row r="1280" spans="15:15" s="203" customFormat="1" x14ac:dyDescent="0.2">
      <c r="O1280" s="204"/>
    </row>
    <row r="1281" spans="15:15" s="203" customFormat="1" x14ac:dyDescent="0.2">
      <c r="O1281" s="204"/>
    </row>
    <row r="1282" spans="15:15" s="203" customFormat="1" x14ac:dyDescent="0.2">
      <c r="O1282" s="204"/>
    </row>
    <row r="1283" spans="15:15" s="203" customFormat="1" x14ac:dyDescent="0.2">
      <c r="O1283" s="204"/>
    </row>
    <row r="1284" spans="15:15" s="203" customFormat="1" x14ac:dyDescent="0.2">
      <c r="O1284" s="204"/>
    </row>
    <row r="1285" spans="15:15" s="203" customFormat="1" x14ac:dyDescent="0.2">
      <c r="O1285" s="204"/>
    </row>
    <row r="1286" spans="15:15" s="203" customFormat="1" x14ac:dyDescent="0.2">
      <c r="O1286" s="204"/>
    </row>
    <row r="1287" spans="15:15" s="203" customFormat="1" x14ac:dyDescent="0.2">
      <c r="O1287" s="204"/>
    </row>
    <row r="1288" spans="15:15" s="203" customFormat="1" x14ac:dyDescent="0.2">
      <c r="O1288" s="204"/>
    </row>
    <row r="1289" spans="15:15" s="203" customFormat="1" x14ac:dyDescent="0.2">
      <c r="O1289" s="204"/>
    </row>
    <row r="1290" spans="15:15" s="203" customFormat="1" x14ac:dyDescent="0.2">
      <c r="O1290" s="204"/>
    </row>
    <row r="1291" spans="15:15" s="203" customFormat="1" x14ac:dyDescent="0.2">
      <c r="O1291" s="204"/>
    </row>
    <row r="1292" spans="15:15" s="203" customFormat="1" x14ac:dyDescent="0.2">
      <c r="O1292" s="204"/>
    </row>
    <row r="1293" spans="15:15" s="203" customFormat="1" x14ac:dyDescent="0.2">
      <c r="O1293" s="204"/>
    </row>
    <row r="1294" spans="15:15" s="203" customFormat="1" x14ac:dyDescent="0.2">
      <c r="O1294" s="204"/>
    </row>
    <row r="1295" spans="15:15" s="203" customFormat="1" x14ac:dyDescent="0.2">
      <c r="O1295" s="204"/>
    </row>
    <row r="1296" spans="15:15" s="203" customFormat="1" x14ac:dyDescent="0.2">
      <c r="O1296" s="204"/>
    </row>
    <row r="1297" spans="15:15" s="203" customFormat="1" x14ac:dyDescent="0.2">
      <c r="O1297" s="204"/>
    </row>
    <row r="1298" spans="15:15" s="203" customFormat="1" x14ac:dyDescent="0.2">
      <c r="O1298" s="204"/>
    </row>
    <row r="1299" spans="15:15" s="203" customFormat="1" x14ac:dyDescent="0.2">
      <c r="O1299" s="204"/>
    </row>
    <row r="1300" spans="15:15" s="203" customFormat="1" x14ac:dyDescent="0.2">
      <c r="O1300" s="204"/>
    </row>
    <row r="1301" spans="15:15" s="203" customFormat="1" x14ac:dyDescent="0.2">
      <c r="O1301" s="204"/>
    </row>
    <row r="1302" spans="15:15" s="203" customFormat="1" x14ac:dyDescent="0.2">
      <c r="O1302" s="204"/>
    </row>
    <row r="1303" spans="15:15" s="203" customFormat="1" x14ac:dyDescent="0.2">
      <c r="O1303" s="204"/>
    </row>
    <row r="1304" spans="15:15" s="203" customFormat="1" x14ac:dyDescent="0.2">
      <c r="O1304" s="204"/>
    </row>
    <row r="1305" spans="15:15" s="203" customFormat="1" x14ac:dyDescent="0.2">
      <c r="O1305" s="204"/>
    </row>
    <row r="1306" spans="15:15" s="203" customFormat="1" x14ac:dyDescent="0.2">
      <c r="O1306" s="204"/>
    </row>
    <row r="1307" spans="15:15" s="203" customFormat="1" x14ac:dyDescent="0.2">
      <c r="O1307" s="204"/>
    </row>
    <row r="1308" spans="15:15" s="203" customFormat="1" x14ac:dyDescent="0.2">
      <c r="O1308" s="204"/>
    </row>
    <row r="1309" spans="15:15" s="203" customFormat="1" x14ac:dyDescent="0.2">
      <c r="O1309" s="204"/>
    </row>
    <row r="1310" spans="15:15" s="203" customFormat="1" x14ac:dyDescent="0.2">
      <c r="O1310" s="204"/>
    </row>
    <row r="1311" spans="15:15" s="203" customFormat="1" x14ac:dyDescent="0.2">
      <c r="O1311" s="204"/>
    </row>
    <row r="1312" spans="15:15" s="203" customFormat="1" x14ac:dyDescent="0.2">
      <c r="O1312" s="204"/>
    </row>
    <row r="1313" spans="15:15" s="203" customFormat="1" x14ac:dyDescent="0.2">
      <c r="O1313" s="204"/>
    </row>
    <row r="1314" spans="15:15" s="203" customFormat="1" x14ac:dyDescent="0.2">
      <c r="O1314" s="204"/>
    </row>
    <row r="1315" spans="15:15" s="203" customFormat="1" x14ac:dyDescent="0.2">
      <c r="O1315" s="204"/>
    </row>
    <row r="1316" spans="15:15" s="203" customFormat="1" x14ac:dyDescent="0.2">
      <c r="O1316" s="204"/>
    </row>
    <row r="1317" spans="15:15" s="203" customFormat="1" x14ac:dyDescent="0.2">
      <c r="O1317" s="204"/>
    </row>
    <row r="1318" spans="15:15" s="203" customFormat="1" x14ac:dyDescent="0.2">
      <c r="O1318" s="204"/>
    </row>
    <row r="1319" spans="15:15" s="203" customFormat="1" x14ac:dyDescent="0.2">
      <c r="O1319" s="204"/>
    </row>
    <row r="1320" spans="15:15" s="203" customFormat="1" x14ac:dyDescent="0.2">
      <c r="O1320" s="204"/>
    </row>
    <row r="1321" spans="15:15" s="203" customFormat="1" x14ac:dyDescent="0.2">
      <c r="O1321" s="204"/>
    </row>
    <row r="1322" spans="15:15" s="203" customFormat="1" x14ac:dyDescent="0.2">
      <c r="O1322" s="204"/>
    </row>
    <row r="1323" spans="15:15" s="203" customFormat="1" x14ac:dyDescent="0.2">
      <c r="O1323" s="204"/>
    </row>
    <row r="1324" spans="15:15" s="203" customFormat="1" x14ac:dyDescent="0.2">
      <c r="O1324" s="204"/>
    </row>
    <row r="1325" spans="15:15" s="203" customFormat="1" x14ac:dyDescent="0.2">
      <c r="O1325" s="204"/>
    </row>
    <row r="1326" spans="15:15" s="203" customFormat="1" x14ac:dyDescent="0.2">
      <c r="O1326" s="204"/>
    </row>
    <row r="1327" spans="15:15" s="203" customFormat="1" x14ac:dyDescent="0.2">
      <c r="O1327" s="204"/>
    </row>
    <row r="1328" spans="15:15" s="203" customFormat="1" x14ac:dyDescent="0.2">
      <c r="O1328" s="204"/>
    </row>
    <row r="1329" spans="15:15" s="203" customFormat="1" x14ac:dyDescent="0.2">
      <c r="O1329" s="204"/>
    </row>
    <row r="1330" spans="15:15" s="203" customFormat="1" x14ac:dyDescent="0.2">
      <c r="O1330" s="204"/>
    </row>
    <row r="1331" spans="15:15" s="203" customFormat="1" x14ac:dyDescent="0.2">
      <c r="O1331" s="204"/>
    </row>
    <row r="1332" spans="15:15" s="203" customFormat="1" x14ac:dyDescent="0.2">
      <c r="O1332" s="204"/>
    </row>
    <row r="1333" spans="15:15" s="203" customFormat="1" x14ac:dyDescent="0.2">
      <c r="O1333" s="204"/>
    </row>
    <row r="1334" spans="15:15" s="203" customFormat="1" x14ac:dyDescent="0.2">
      <c r="O1334" s="204"/>
    </row>
    <row r="1335" spans="15:15" s="203" customFormat="1" x14ac:dyDescent="0.2">
      <c r="O1335" s="204"/>
    </row>
    <row r="1336" spans="15:15" s="203" customFormat="1" x14ac:dyDescent="0.2">
      <c r="O1336" s="204"/>
    </row>
    <row r="1337" spans="15:15" s="203" customFormat="1" x14ac:dyDescent="0.2">
      <c r="O1337" s="204"/>
    </row>
    <row r="1338" spans="15:15" s="203" customFormat="1" x14ac:dyDescent="0.2">
      <c r="O1338" s="204"/>
    </row>
    <row r="1339" spans="15:15" s="203" customFormat="1" x14ac:dyDescent="0.2">
      <c r="O1339" s="204"/>
    </row>
    <row r="1340" spans="15:15" s="203" customFormat="1" x14ac:dyDescent="0.2">
      <c r="O1340" s="204"/>
    </row>
    <row r="1341" spans="15:15" s="203" customFormat="1" x14ac:dyDescent="0.2">
      <c r="O1341" s="204"/>
    </row>
    <row r="1342" spans="15:15" s="203" customFormat="1" x14ac:dyDescent="0.2">
      <c r="O1342" s="204"/>
    </row>
    <row r="1343" spans="15:15" s="203" customFormat="1" x14ac:dyDescent="0.2">
      <c r="O1343" s="204"/>
    </row>
    <row r="1344" spans="15:15" s="203" customFormat="1" x14ac:dyDescent="0.2">
      <c r="O1344" s="204"/>
    </row>
    <row r="1345" spans="15:15" s="203" customFormat="1" x14ac:dyDescent="0.2">
      <c r="O1345" s="204"/>
    </row>
    <row r="1346" spans="15:15" s="203" customFormat="1" x14ac:dyDescent="0.2">
      <c r="O1346" s="204"/>
    </row>
    <row r="1347" spans="15:15" s="203" customFormat="1" x14ac:dyDescent="0.2">
      <c r="O1347" s="204"/>
    </row>
    <row r="1348" spans="15:15" s="203" customFormat="1" x14ac:dyDescent="0.2">
      <c r="O1348" s="204"/>
    </row>
    <row r="1349" spans="15:15" s="203" customFormat="1" x14ac:dyDescent="0.2">
      <c r="O1349" s="204"/>
    </row>
    <row r="1350" spans="15:15" s="203" customFormat="1" x14ac:dyDescent="0.2">
      <c r="O1350" s="204"/>
    </row>
    <row r="1351" spans="15:15" s="203" customFormat="1" x14ac:dyDescent="0.2">
      <c r="O1351" s="204"/>
    </row>
    <row r="1352" spans="15:15" s="203" customFormat="1" x14ac:dyDescent="0.2">
      <c r="O1352" s="204"/>
    </row>
    <row r="1353" spans="15:15" s="203" customFormat="1" x14ac:dyDescent="0.2">
      <c r="O1353" s="204"/>
    </row>
    <row r="1354" spans="15:15" s="203" customFormat="1" x14ac:dyDescent="0.2">
      <c r="O1354" s="204"/>
    </row>
    <row r="1355" spans="15:15" s="203" customFormat="1" x14ac:dyDescent="0.2">
      <c r="O1355" s="204"/>
    </row>
    <row r="1356" spans="15:15" s="203" customFormat="1" x14ac:dyDescent="0.2">
      <c r="O1356" s="204"/>
    </row>
    <row r="1357" spans="15:15" s="203" customFormat="1" x14ac:dyDescent="0.2">
      <c r="O1357" s="204"/>
    </row>
    <row r="1358" spans="15:15" s="203" customFormat="1" x14ac:dyDescent="0.2">
      <c r="O1358" s="204"/>
    </row>
    <row r="1359" spans="15:15" s="203" customFormat="1" x14ac:dyDescent="0.2">
      <c r="O1359" s="204"/>
    </row>
    <row r="1360" spans="15:15" s="203" customFormat="1" x14ac:dyDescent="0.2">
      <c r="O1360" s="204"/>
    </row>
    <row r="1361" spans="15:15" s="203" customFormat="1" x14ac:dyDescent="0.2">
      <c r="O1361" s="204"/>
    </row>
    <row r="1362" spans="15:15" s="203" customFormat="1" x14ac:dyDescent="0.2">
      <c r="O1362" s="204"/>
    </row>
    <row r="1363" spans="15:15" s="203" customFormat="1" x14ac:dyDescent="0.2">
      <c r="O1363" s="204"/>
    </row>
    <row r="1364" spans="15:15" s="203" customFormat="1" x14ac:dyDescent="0.2">
      <c r="O1364" s="204"/>
    </row>
    <row r="1365" spans="15:15" s="203" customFormat="1" x14ac:dyDescent="0.2">
      <c r="O1365" s="204"/>
    </row>
    <row r="1366" spans="15:15" s="203" customFormat="1" x14ac:dyDescent="0.2">
      <c r="O1366" s="204"/>
    </row>
    <row r="1367" spans="15:15" s="203" customFormat="1" x14ac:dyDescent="0.2">
      <c r="O1367" s="204"/>
    </row>
    <row r="1368" spans="15:15" s="203" customFormat="1" x14ac:dyDescent="0.2">
      <c r="O1368" s="204"/>
    </row>
    <row r="1369" spans="15:15" s="203" customFormat="1" x14ac:dyDescent="0.2">
      <c r="O1369" s="204"/>
    </row>
    <row r="1370" spans="15:15" s="203" customFormat="1" x14ac:dyDescent="0.2">
      <c r="O1370" s="204"/>
    </row>
    <row r="1371" spans="15:15" s="203" customFormat="1" x14ac:dyDescent="0.2">
      <c r="O1371" s="204"/>
    </row>
    <row r="1372" spans="15:15" s="203" customFormat="1" x14ac:dyDescent="0.2">
      <c r="O1372" s="204"/>
    </row>
    <row r="1373" spans="15:15" s="203" customFormat="1" x14ac:dyDescent="0.2">
      <c r="O1373" s="204"/>
    </row>
    <row r="1374" spans="15:15" s="203" customFormat="1" x14ac:dyDescent="0.2">
      <c r="O1374" s="204"/>
    </row>
    <row r="1375" spans="15:15" s="203" customFormat="1" x14ac:dyDescent="0.2">
      <c r="O1375" s="204"/>
    </row>
    <row r="1376" spans="15:15" s="203" customFormat="1" x14ac:dyDescent="0.2">
      <c r="O1376" s="204"/>
    </row>
    <row r="1377" spans="15:15" s="203" customFormat="1" x14ac:dyDescent="0.2">
      <c r="O1377" s="204"/>
    </row>
    <row r="1378" spans="15:15" s="203" customFormat="1" x14ac:dyDescent="0.2">
      <c r="O1378" s="204"/>
    </row>
    <row r="1379" spans="15:15" s="203" customFormat="1" x14ac:dyDescent="0.2">
      <c r="O1379" s="204"/>
    </row>
    <row r="1380" spans="15:15" s="203" customFormat="1" x14ac:dyDescent="0.2">
      <c r="O1380" s="204"/>
    </row>
    <row r="1381" spans="15:15" s="203" customFormat="1" x14ac:dyDescent="0.2">
      <c r="O1381" s="204"/>
    </row>
    <row r="1382" spans="15:15" s="203" customFormat="1" x14ac:dyDescent="0.2">
      <c r="O1382" s="204"/>
    </row>
    <row r="1383" spans="15:15" s="203" customFormat="1" x14ac:dyDescent="0.2">
      <c r="O1383" s="204"/>
    </row>
    <row r="1384" spans="15:15" s="203" customFormat="1" x14ac:dyDescent="0.2">
      <c r="O1384" s="204"/>
    </row>
    <row r="1385" spans="15:15" s="203" customFormat="1" x14ac:dyDescent="0.2">
      <c r="O1385" s="204"/>
    </row>
    <row r="1386" spans="15:15" s="203" customFormat="1" x14ac:dyDescent="0.2">
      <c r="O1386" s="204"/>
    </row>
    <row r="1387" spans="15:15" s="203" customFormat="1" x14ac:dyDescent="0.2">
      <c r="O1387" s="204"/>
    </row>
    <row r="1388" spans="15:15" s="203" customFormat="1" x14ac:dyDescent="0.2">
      <c r="O1388" s="204"/>
    </row>
    <row r="1389" spans="15:15" s="203" customFormat="1" x14ac:dyDescent="0.2">
      <c r="O1389" s="204"/>
    </row>
    <row r="1390" spans="15:15" s="203" customFormat="1" x14ac:dyDescent="0.2">
      <c r="O1390" s="204"/>
    </row>
    <row r="1391" spans="15:15" s="203" customFormat="1" x14ac:dyDescent="0.2">
      <c r="O1391" s="204"/>
    </row>
    <row r="1392" spans="15:15" s="203" customFormat="1" x14ac:dyDescent="0.2">
      <c r="O1392" s="204"/>
    </row>
    <row r="1393" spans="15:15" s="203" customFormat="1" x14ac:dyDescent="0.2">
      <c r="O1393" s="204"/>
    </row>
    <row r="1394" spans="15:15" s="203" customFormat="1" x14ac:dyDescent="0.2">
      <c r="O1394" s="204"/>
    </row>
    <row r="1395" spans="15:15" s="203" customFormat="1" x14ac:dyDescent="0.2">
      <c r="O1395" s="204"/>
    </row>
    <row r="1396" spans="15:15" s="203" customFormat="1" x14ac:dyDescent="0.2">
      <c r="O1396" s="204"/>
    </row>
    <row r="1397" spans="15:15" s="203" customFormat="1" x14ac:dyDescent="0.2">
      <c r="O1397" s="204"/>
    </row>
    <row r="1398" spans="15:15" s="203" customFormat="1" x14ac:dyDescent="0.2">
      <c r="O1398" s="204"/>
    </row>
    <row r="1399" spans="15:15" s="203" customFormat="1" x14ac:dyDescent="0.2">
      <c r="O1399" s="204"/>
    </row>
    <row r="1400" spans="15:15" s="203" customFormat="1" x14ac:dyDescent="0.2">
      <c r="O1400" s="204"/>
    </row>
    <row r="1401" spans="15:15" s="203" customFormat="1" x14ac:dyDescent="0.2">
      <c r="O1401" s="204"/>
    </row>
    <row r="1402" spans="15:15" s="203" customFormat="1" x14ac:dyDescent="0.2">
      <c r="O1402" s="204"/>
    </row>
    <row r="1403" spans="15:15" s="203" customFormat="1" x14ac:dyDescent="0.2">
      <c r="O1403" s="204"/>
    </row>
    <row r="1404" spans="15:15" s="203" customFormat="1" x14ac:dyDescent="0.2">
      <c r="O1404" s="204"/>
    </row>
    <row r="1405" spans="15:15" s="203" customFormat="1" x14ac:dyDescent="0.2">
      <c r="O1405" s="204"/>
    </row>
    <row r="1406" spans="15:15" s="203" customFormat="1" x14ac:dyDescent="0.2">
      <c r="O1406" s="204"/>
    </row>
    <row r="1407" spans="15:15" s="203" customFormat="1" x14ac:dyDescent="0.2">
      <c r="O1407" s="204"/>
    </row>
    <row r="1408" spans="15:15" s="203" customFormat="1" x14ac:dyDescent="0.2">
      <c r="O1408" s="204"/>
    </row>
    <row r="1409" spans="15:15" s="203" customFormat="1" x14ac:dyDescent="0.2">
      <c r="O1409" s="204"/>
    </row>
    <row r="1410" spans="15:15" s="203" customFormat="1" x14ac:dyDescent="0.2">
      <c r="O1410" s="204"/>
    </row>
    <row r="1411" spans="15:15" s="203" customFormat="1" x14ac:dyDescent="0.2">
      <c r="O1411" s="204"/>
    </row>
    <row r="1412" spans="15:15" s="203" customFormat="1" x14ac:dyDescent="0.2">
      <c r="O1412" s="204"/>
    </row>
    <row r="1413" spans="15:15" s="203" customFormat="1" x14ac:dyDescent="0.2">
      <c r="O1413" s="204"/>
    </row>
    <row r="1414" spans="15:15" s="203" customFormat="1" x14ac:dyDescent="0.2">
      <c r="O1414" s="204"/>
    </row>
    <row r="1415" spans="15:15" s="203" customFormat="1" x14ac:dyDescent="0.2">
      <c r="O1415" s="204"/>
    </row>
    <row r="1416" spans="15:15" s="203" customFormat="1" x14ac:dyDescent="0.2">
      <c r="O1416" s="204"/>
    </row>
    <row r="1417" spans="15:15" s="203" customFormat="1" x14ac:dyDescent="0.2">
      <c r="O1417" s="204"/>
    </row>
    <row r="1418" spans="15:15" s="203" customFormat="1" x14ac:dyDescent="0.2">
      <c r="O1418" s="204"/>
    </row>
    <row r="1419" spans="15:15" s="203" customFormat="1" x14ac:dyDescent="0.2">
      <c r="O1419" s="204"/>
    </row>
    <row r="1420" spans="15:15" s="203" customFormat="1" x14ac:dyDescent="0.2">
      <c r="O1420" s="204"/>
    </row>
    <row r="1421" spans="15:15" s="203" customFormat="1" x14ac:dyDescent="0.2">
      <c r="O1421" s="204"/>
    </row>
    <row r="1422" spans="15:15" s="203" customFormat="1" x14ac:dyDescent="0.2">
      <c r="O1422" s="204"/>
    </row>
    <row r="1423" spans="15:15" s="203" customFormat="1" x14ac:dyDescent="0.2">
      <c r="O1423" s="204"/>
    </row>
    <row r="1424" spans="15:15" s="203" customFormat="1" x14ac:dyDescent="0.2">
      <c r="O1424" s="204"/>
    </row>
    <row r="1425" spans="15:15" s="203" customFormat="1" x14ac:dyDescent="0.2">
      <c r="O1425" s="204"/>
    </row>
    <row r="1426" spans="15:15" s="203" customFormat="1" x14ac:dyDescent="0.2">
      <c r="O1426" s="204"/>
    </row>
    <row r="1427" spans="15:15" s="203" customFormat="1" x14ac:dyDescent="0.2">
      <c r="O1427" s="204"/>
    </row>
    <row r="1428" spans="15:15" s="203" customFormat="1" x14ac:dyDescent="0.2">
      <c r="O1428" s="204"/>
    </row>
    <row r="1429" spans="15:15" s="203" customFormat="1" x14ac:dyDescent="0.2">
      <c r="O1429" s="204"/>
    </row>
    <row r="1430" spans="15:15" s="203" customFormat="1" x14ac:dyDescent="0.2">
      <c r="O1430" s="204"/>
    </row>
    <row r="1431" spans="15:15" s="203" customFormat="1" x14ac:dyDescent="0.2">
      <c r="O1431" s="204"/>
    </row>
    <row r="1432" spans="15:15" s="203" customFormat="1" x14ac:dyDescent="0.2">
      <c r="O1432" s="204"/>
    </row>
    <row r="1433" spans="15:15" s="203" customFormat="1" x14ac:dyDescent="0.2">
      <c r="O1433" s="204"/>
    </row>
    <row r="1434" spans="15:15" s="203" customFormat="1" x14ac:dyDescent="0.2">
      <c r="O1434" s="204"/>
    </row>
    <row r="1435" spans="15:15" s="203" customFormat="1" x14ac:dyDescent="0.2">
      <c r="O1435" s="204"/>
    </row>
    <row r="1436" spans="15:15" s="203" customFormat="1" x14ac:dyDescent="0.2">
      <c r="O1436" s="204"/>
    </row>
    <row r="1437" spans="15:15" s="203" customFormat="1" x14ac:dyDescent="0.2">
      <c r="O1437" s="204"/>
    </row>
    <row r="1438" spans="15:15" s="203" customFormat="1" x14ac:dyDescent="0.2">
      <c r="O1438" s="204"/>
    </row>
    <row r="1439" spans="15:15" s="203" customFormat="1" x14ac:dyDescent="0.2">
      <c r="O1439" s="204"/>
    </row>
    <row r="1440" spans="15:15" s="203" customFormat="1" x14ac:dyDescent="0.2">
      <c r="O1440" s="204"/>
    </row>
    <row r="1441" spans="15:15" s="203" customFormat="1" x14ac:dyDescent="0.2">
      <c r="O1441" s="204"/>
    </row>
    <row r="1442" spans="15:15" s="203" customFormat="1" x14ac:dyDescent="0.2">
      <c r="O1442" s="204"/>
    </row>
    <row r="1443" spans="15:15" s="203" customFormat="1" x14ac:dyDescent="0.2">
      <c r="O1443" s="204"/>
    </row>
    <row r="1444" spans="15:15" s="203" customFormat="1" x14ac:dyDescent="0.2">
      <c r="O1444" s="204"/>
    </row>
    <row r="1445" spans="15:15" s="203" customFormat="1" x14ac:dyDescent="0.2">
      <c r="O1445" s="204"/>
    </row>
    <row r="1446" spans="15:15" s="203" customFormat="1" x14ac:dyDescent="0.2">
      <c r="O1446" s="204"/>
    </row>
    <row r="1447" spans="15:15" s="203" customFormat="1" x14ac:dyDescent="0.2">
      <c r="O1447" s="204"/>
    </row>
    <row r="1448" spans="15:15" s="203" customFormat="1" x14ac:dyDescent="0.2">
      <c r="O1448" s="204"/>
    </row>
    <row r="1449" spans="15:15" s="203" customFormat="1" x14ac:dyDescent="0.2">
      <c r="O1449" s="204"/>
    </row>
    <row r="1450" spans="15:15" s="203" customFormat="1" x14ac:dyDescent="0.2">
      <c r="O1450" s="204"/>
    </row>
    <row r="1451" spans="15:15" s="203" customFormat="1" x14ac:dyDescent="0.2">
      <c r="O1451" s="204"/>
    </row>
    <row r="1452" spans="15:15" s="203" customFormat="1" x14ac:dyDescent="0.2">
      <c r="O1452" s="204"/>
    </row>
    <row r="1453" spans="15:15" s="203" customFormat="1" x14ac:dyDescent="0.2">
      <c r="O1453" s="204"/>
    </row>
    <row r="1454" spans="15:15" s="203" customFormat="1" x14ac:dyDescent="0.2">
      <c r="O1454" s="204"/>
    </row>
    <row r="1455" spans="15:15" s="203" customFormat="1" x14ac:dyDescent="0.2">
      <c r="O1455" s="204"/>
    </row>
    <row r="1456" spans="15:15" s="203" customFormat="1" x14ac:dyDescent="0.2">
      <c r="O1456" s="204"/>
    </row>
    <row r="1457" spans="15:15" s="203" customFormat="1" x14ac:dyDescent="0.2">
      <c r="O1457" s="204"/>
    </row>
    <row r="1458" spans="15:15" s="203" customFormat="1" x14ac:dyDescent="0.2">
      <c r="O1458" s="204"/>
    </row>
    <row r="1459" spans="15:15" s="203" customFormat="1" x14ac:dyDescent="0.2">
      <c r="O1459" s="204"/>
    </row>
    <row r="1460" spans="15:15" s="203" customFormat="1" x14ac:dyDescent="0.2">
      <c r="O1460" s="204"/>
    </row>
    <row r="1461" spans="15:15" s="203" customFormat="1" x14ac:dyDescent="0.2">
      <c r="O1461" s="204"/>
    </row>
    <row r="1462" spans="15:15" s="203" customFormat="1" x14ac:dyDescent="0.2">
      <c r="O1462" s="204"/>
    </row>
    <row r="1463" spans="15:15" s="203" customFormat="1" x14ac:dyDescent="0.2">
      <c r="O1463" s="204"/>
    </row>
    <row r="1464" spans="15:15" s="203" customFormat="1" x14ac:dyDescent="0.2">
      <c r="O1464" s="204"/>
    </row>
    <row r="1465" spans="15:15" s="203" customFormat="1" x14ac:dyDescent="0.2">
      <c r="O1465" s="204"/>
    </row>
    <row r="1466" spans="15:15" s="203" customFormat="1" x14ac:dyDescent="0.2">
      <c r="O1466" s="204"/>
    </row>
    <row r="1467" spans="15:15" s="203" customFormat="1" x14ac:dyDescent="0.2">
      <c r="O1467" s="204"/>
    </row>
    <row r="1468" spans="15:15" s="203" customFormat="1" x14ac:dyDescent="0.2">
      <c r="O1468" s="204"/>
    </row>
    <row r="1469" spans="15:15" s="203" customFormat="1" x14ac:dyDescent="0.2">
      <c r="O1469" s="204"/>
    </row>
    <row r="1470" spans="15:15" s="203" customFormat="1" x14ac:dyDescent="0.2">
      <c r="O1470" s="204"/>
    </row>
    <row r="1471" spans="15:15" s="203" customFormat="1" x14ac:dyDescent="0.2">
      <c r="O1471" s="204"/>
    </row>
    <row r="1472" spans="15:15" s="203" customFormat="1" x14ac:dyDescent="0.2">
      <c r="O1472" s="204"/>
    </row>
    <row r="1473" spans="15:15" s="203" customFormat="1" x14ac:dyDescent="0.2">
      <c r="O1473" s="204"/>
    </row>
    <row r="1474" spans="15:15" s="203" customFormat="1" x14ac:dyDescent="0.2">
      <c r="O1474" s="204"/>
    </row>
    <row r="1475" spans="15:15" s="203" customFormat="1" x14ac:dyDescent="0.2">
      <c r="O1475" s="204"/>
    </row>
    <row r="1476" spans="15:15" s="203" customFormat="1" x14ac:dyDescent="0.2">
      <c r="O1476" s="204"/>
    </row>
    <row r="1477" spans="15:15" s="203" customFormat="1" x14ac:dyDescent="0.2">
      <c r="O1477" s="204"/>
    </row>
    <row r="1478" spans="15:15" s="203" customFormat="1" x14ac:dyDescent="0.2">
      <c r="O1478" s="204"/>
    </row>
    <row r="1479" spans="15:15" s="203" customFormat="1" x14ac:dyDescent="0.2">
      <c r="O1479" s="204"/>
    </row>
    <row r="1480" spans="15:15" s="203" customFormat="1" x14ac:dyDescent="0.2">
      <c r="O1480" s="204"/>
    </row>
    <row r="1481" spans="15:15" s="203" customFormat="1" x14ac:dyDescent="0.2">
      <c r="O1481" s="204"/>
    </row>
    <row r="1482" spans="15:15" s="203" customFormat="1" x14ac:dyDescent="0.2">
      <c r="O1482" s="204"/>
    </row>
    <row r="1483" spans="15:15" s="203" customFormat="1" x14ac:dyDescent="0.2">
      <c r="O1483" s="204"/>
    </row>
    <row r="1484" spans="15:15" s="203" customFormat="1" x14ac:dyDescent="0.2">
      <c r="O1484" s="204"/>
    </row>
    <row r="1485" spans="15:15" s="203" customFormat="1" x14ac:dyDescent="0.2">
      <c r="O1485" s="204"/>
    </row>
    <row r="1486" spans="15:15" s="203" customFormat="1" x14ac:dyDescent="0.2">
      <c r="O1486" s="204"/>
    </row>
    <row r="1487" spans="15:15" s="203" customFormat="1" x14ac:dyDescent="0.2">
      <c r="O1487" s="204"/>
    </row>
    <row r="1488" spans="15:15" s="203" customFormat="1" x14ac:dyDescent="0.2">
      <c r="O1488" s="204"/>
    </row>
    <row r="1489" spans="15:15" s="203" customFormat="1" x14ac:dyDescent="0.2">
      <c r="O1489" s="204"/>
    </row>
    <row r="1490" spans="15:15" s="203" customFormat="1" x14ac:dyDescent="0.2">
      <c r="O1490" s="204"/>
    </row>
    <row r="1491" spans="15:15" s="203" customFormat="1" x14ac:dyDescent="0.2">
      <c r="O1491" s="204"/>
    </row>
    <row r="1492" spans="15:15" s="203" customFormat="1" x14ac:dyDescent="0.2">
      <c r="O1492" s="204"/>
    </row>
    <row r="1493" spans="15:15" s="203" customFormat="1" x14ac:dyDescent="0.2">
      <c r="O1493" s="204"/>
    </row>
    <row r="1494" spans="15:15" s="203" customFormat="1" x14ac:dyDescent="0.2">
      <c r="O1494" s="204"/>
    </row>
    <row r="1495" spans="15:15" s="203" customFormat="1" x14ac:dyDescent="0.2">
      <c r="O1495" s="204"/>
    </row>
    <row r="1496" spans="15:15" s="203" customFormat="1" x14ac:dyDescent="0.2">
      <c r="O1496" s="204"/>
    </row>
    <row r="1497" spans="15:15" s="203" customFormat="1" x14ac:dyDescent="0.2">
      <c r="O1497" s="204"/>
    </row>
    <row r="1498" spans="15:15" s="203" customFormat="1" x14ac:dyDescent="0.2">
      <c r="O1498" s="204"/>
    </row>
    <row r="1499" spans="15:15" s="203" customFormat="1" x14ac:dyDescent="0.2">
      <c r="O1499" s="204"/>
    </row>
    <row r="1500" spans="15:15" s="203" customFormat="1" x14ac:dyDescent="0.2">
      <c r="O1500" s="204"/>
    </row>
    <row r="1501" spans="15:15" s="203" customFormat="1" x14ac:dyDescent="0.2">
      <c r="O1501" s="204"/>
    </row>
    <row r="1502" spans="15:15" s="203" customFormat="1" x14ac:dyDescent="0.2">
      <c r="O1502" s="204"/>
    </row>
    <row r="1503" spans="15:15" s="203" customFormat="1" x14ac:dyDescent="0.2">
      <c r="O1503" s="204"/>
    </row>
    <row r="1504" spans="15:15" s="203" customFormat="1" x14ac:dyDescent="0.2">
      <c r="O1504" s="204"/>
    </row>
    <row r="1505" spans="15:15" s="203" customFormat="1" x14ac:dyDescent="0.2">
      <c r="O1505" s="204"/>
    </row>
    <row r="1506" spans="15:15" s="203" customFormat="1" x14ac:dyDescent="0.2">
      <c r="O1506" s="204"/>
    </row>
    <row r="1507" spans="15:15" s="203" customFormat="1" x14ac:dyDescent="0.2">
      <c r="O1507" s="204"/>
    </row>
    <row r="1508" spans="15:15" s="203" customFormat="1" x14ac:dyDescent="0.2">
      <c r="O1508" s="204"/>
    </row>
    <row r="1509" spans="15:15" s="203" customFormat="1" x14ac:dyDescent="0.2">
      <c r="O1509" s="204"/>
    </row>
    <row r="1510" spans="15:15" s="203" customFormat="1" x14ac:dyDescent="0.2">
      <c r="O1510" s="204"/>
    </row>
    <row r="1511" spans="15:15" s="203" customFormat="1" x14ac:dyDescent="0.2">
      <c r="O1511" s="204"/>
    </row>
    <row r="1512" spans="15:15" s="203" customFormat="1" x14ac:dyDescent="0.2">
      <c r="O1512" s="204"/>
    </row>
    <row r="1513" spans="15:15" s="203" customFormat="1" x14ac:dyDescent="0.2">
      <c r="O1513" s="204"/>
    </row>
    <row r="1514" spans="15:15" s="203" customFormat="1" x14ac:dyDescent="0.2">
      <c r="O1514" s="204"/>
    </row>
    <row r="1515" spans="15:15" s="203" customFormat="1" x14ac:dyDescent="0.2">
      <c r="O1515" s="204"/>
    </row>
    <row r="1516" spans="15:15" s="203" customFormat="1" x14ac:dyDescent="0.2">
      <c r="O1516" s="204"/>
    </row>
    <row r="1517" spans="15:15" s="203" customFormat="1" x14ac:dyDescent="0.2">
      <c r="O1517" s="204"/>
    </row>
    <row r="1518" spans="15:15" s="203" customFormat="1" x14ac:dyDescent="0.2">
      <c r="O1518" s="204"/>
    </row>
    <row r="1519" spans="15:15" s="203" customFormat="1" x14ac:dyDescent="0.2">
      <c r="O1519" s="204"/>
    </row>
    <row r="1520" spans="15:15" s="203" customFormat="1" x14ac:dyDescent="0.2">
      <c r="O1520" s="204"/>
    </row>
    <row r="1521" spans="15:15" s="203" customFormat="1" x14ac:dyDescent="0.2">
      <c r="O1521" s="204"/>
    </row>
    <row r="1522" spans="15:15" s="203" customFormat="1" x14ac:dyDescent="0.2">
      <c r="O1522" s="204"/>
    </row>
    <row r="1523" spans="15:15" s="203" customFormat="1" x14ac:dyDescent="0.2">
      <c r="O1523" s="204"/>
    </row>
    <row r="1524" spans="15:15" s="203" customFormat="1" x14ac:dyDescent="0.2">
      <c r="O1524" s="204"/>
    </row>
    <row r="1525" spans="15:15" s="203" customFormat="1" x14ac:dyDescent="0.2">
      <c r="O1525" s="204"/>
    </row>
    <row r="1526" spans="15:15" s="203" customFormat="1" x14ac:dyDescent="0.2">
      <c r="O1526" s="204"/>
    </row>
    <row r="1527" spans="15:15" s="203" customFormat="1" x14ac:dyDescent="0.2">
      <c r="O1527" s="204"/>
    </row>
    <row r="1528" spans="15:15" s="203" customFormat="1" x14ac:dyDescent="0.2">
      <c r="O1528" s="204"/>
    </row>
    <row r="1529" spans="15:15" s="203" customFormat="1" x14ac:dyDescent="0.2">
      <c r="O1529" s="204"/>
    </row>
    <row r="1530" spans="15:15" s="203" customFormat="1" x14ac:dyDescent="0.2">
      <c r="O1530" s="204"/>
    </row>
    <row r="1531" spans="15:15" s="203" customFormat="1" x14ac:dyDescent="0.2">
      <c r="O1531" s="204"/>
    </row>
    <row r="1532" spans="15:15" s="203" customFormat="1" x14ac:dyDescent="0.2">
      <c r="O1532" s="204"/>
    </row>
    <row r="1533" spans="15:15" s="203" customFormat="1" x14ac:dyDescent="0.2">
      <c r="O1533" s="204"/>
    </row>
    <row r="1534" spans="15:15" s="203" customFormat="1" x14ac:dyDescent="0.2">
      <c r="O1534" s="204"/>
    </row>
    <row r="1535" spans="15:15" s="203" customFormat="1" x14ac:dyDescent="0.2">
      <c r="O1535" s="204"/>
    </row>
    <row r="1536" spans="15:15" s="203" customFormat="1" x14ac:dyDescent="0.2">
      <c r="O1536" s="204"/>
    </row>
    <row r="1537" spans="15:15" s="203" customFormat="1" x14ac:dyDescent="0.2">
      <c r="O1537" s="204"/>
    </row>
    <row r="1538" spans="15:15" s="203" customFormat="1" x14ac:dyDescent="0.2">
      <c r="O1538" s="204"/>
    </row>
    <row r="1539" spans="15:15" s="203" customFormat="1" x14ac:dyDescent="0.2">
      <c r="O1539" s="204"/>
    </row>
    <row r="1540" spans="15:15" s="203" customFormat="1" x14ac:dyDescent="0.2">
      <c r="O1540" s="204"/>
    </row>
    <row r="1541" spans="15:15" s="203" customFormat="1" x14ac:dyDescent="0.2">
      <c r="O1541" s="204"/>
    </row>
    <row r="1542" spans="15:15" s="203" customFormat="1" x14ac:dyDescent="0.2">
      <c r="O1542" s="204"/>
    </row>
    <row r="1543" spans="15:15" s="203" customFormat="1" x14ac:dyDescent="0.2">
      <c r="O1543" s="204"/>
    </row>
    <row r="1544" spans="15:15" s="203" customFormat="1" x14ac:dyDescent="0.2">
      <c r="O1544" s="204"/>
    </row>
    <row r="1545" spans="15:15" s="203" customFormat="1" x14ac:dyDescent="0.2">
      <c r="O1545" s="204"/>
    </row>
    <row r="1546" spans="15:15" s="203" customFormat="1" x14ac:dyDescent="0.2">
      <c r="O1546" s="204"/>
    </row>
    <row r="1547" spans="15:15" s="203" customFormat="1" x14ac:dyDescent="0.2">
      <c r="O1547" s="204"/>
    </row>
    <row r="1548" spans="15:15" s="203" customFormat="1" x14ac:dyDescent="0.2">
      <c r="O1548" s="204"/>
    </row>
    <row r="1549" spans="15:15" s="203" customFormat="1" x14ac:dyDescent="0.2">
      <c r="O1549" s="204"/>
    </row>
    <row r="1550" spans="15:15" s="203" customFormat="1" x14ac:dyDescent="0.2">
      <c r="O1550" s="204"/>
    </row>
    <row r="1551" spans="15:15" s="203" customFormat="1" x14ac:dyDescent="0.2">
      <c r="O1551" s="204"/>
    </row>
    <row r="1552" spans="15:15" s="203" customFormat="1" x14ac:dyDescent="0.2">
      <c r="O1552" s="204"/>
    </row>
    <row r="1553" spans="15:15" s="203" customFormat="1" x14ac:dyDescent="0.2">
      <c r="O1553" s="204"/>
    </row>
    <row r="1554" spans="15:15" s="203" customFormat="1" x14ac:dyDescent="0.2">
      <c r="O1554" s="204"/>
    </row>
    <row r="1555" spans="15:15" s="203" customFormat="1" x14ac:dyDescent="0.2">
      <c r="O1555" s="204"/>
    </row>
    <row r="1556" spans="15:15" s="203" customFormat="1" x14ac:dyDescent="0.2">
      <c r="O1556" s="204"/>
    </row>
    <row r="1557" spans="15:15" s="203" customFormat="1" x14ac:dyDescent="0.2">
      <c r="O1557" s="204"/>
    </row>
    <row r="1558" spans="15:15" s="203" customFormat="1" x14ac:dyDescent="0.2">
      <c r="O1558" s="204"/>
    </row>
    <row r="1559" spans="15:15" s="203" customFormat="1" x14ac:dyDescent="0.2">
      <c r="O1559" s="204"/>
    </row>
    <row r="1560" spans="15:15" s="203" customFormat="1" x14ac:dyDescent="0.2">
      <c r="O1560" s="204"/>
    </row>
    <row r="1561" spans="15:15" s="203" customFormat="1" x14ac:dyDescent="0.2">
      <c r="O1561" s="204"/>
    </row>
    <row r="1562" spans="15:15" s="203" customFormat="1" x14ac:dyDescent="0.2">
      <c r="O1562" s="204"/>
    </row>
    <row r="1563" spans="15:15" s="203" customFormat="1" x14ac:dyDescent="0.2">
      <c r="O1563" s="204"/>
    </row>
    <row r="1564" spans="15:15" s="203" customFormat="1" x14ac:dyDescent="0.2">
      <c r="O1564" s="204"/>
    </row>
    <row r="1565" spans="15:15" s="203" customFormat="1" x14ac:dyDescent="0.2">
      <c r="O1565" s="204"/>
    </row>
    <row r="1566" spans="15:15" s="203" customFormat="1" x14ac:dyDescent="0.2">
      <c r="O1566" s="204"/>
    </row>
    <row r="1567" spans="15:15" s="203" customFormat="1" x14ac:dyDescent="0.2">
      <c r="O1567" s="204"/>
    </row>
    <row r="1568" spans="15:15" s="203" customFormat="1" x14ac:dyDescent="0.2">
      <c r="O1568" s="204"/>
    </row>
    <row r="1569" spans="15:15" s="203" customFormat="1" x14ac:dyDescent="0.2">
      <c r="O1569" s="204"/>
    </row>
    <row r="1570" spans="15:15" s="203" customFormat="1" x14ac:dyDescent="0.2">
      <c r="O1570" s="204"/>
    </row>
    <row r="1571" spans="15:15" s="203" customFormat="1" x14ac:dyDescent="0.2">
      <c r="O1571" s="204"/>
    </row>
    <row r="1572" spans="15:15" s="203" customFormat="1" x14ac:dyDescent="0.2">
      <c r="O1572" s="204"/>
    </row>
    <row r="1573" spans="15:15" s="203" customFormat="1" x14ac:dyDescent="0.2">
      <c r="O1573" s="204"/>
    </row>
    <row r="1574" spans="15:15" s="203" customFormat="1" x14ac:dyDescent="0.2">
      <c r="O1574" s="204"/>
    </row>
    <row r="1575" spans="15:15" s="203" customFormat="1" x14ac:dyDescent="0.2">
      <c r="O1575" s="204"/>
    </row>
    <row r="1576" spans="15:15" s="203" customFormat="1" x14ac:dyDescent="0.2">
      <c r="O1576" s="204"/>
    </row>
    <row r="1577" spans="15:15" s="203" customFormat="1" x14ac:dyDescent="0.2">
      <c r="O1577" s="204"/>
    </row>
    <row r="1578" spans="15:15" s="203" customFormat="1" x14ac:dyDescent="0.2">
      <c r="O1578" s="204"/>
    </row>
    <row r="1579" spans="15:15" s="203" customFormat="1" x14ac:dyDescent="0.2">
      <c r="O1579" s="204"/>
    </row>
    <row r="1580" spans="15:15" s="203" customFormat="1" x14ac:dyDescent="0.2">
      <c r="O1580" s="204"/>
    </row>
    <row r="1581" spans="15:15" s="203" customFormat="1" x14ac:dyDescent="0.2">
      <c r="O1581" s="204"/>
    </row>
    <row r="1582" spans="15:15" s="203" customFormat="1" x14ac:dyDescent="0.2">
      <c r="O1582" s="204"/>
    </row>
    <row r="1583" spans="15:15" s="203" customFormat="1" x14ac:dyDescent="0.2">
      <c r="O1583" s="204"/>
    </row>
    <row r="1584" spans="15:15" s="203" customFormat="1" x14ac:dyDescent="0.2">
      <c r="O1584" s="204"/>
    </row>
    <row r="1585" spans="15:15" s="203" customFormat="1" x14ac:dyDescent="0.2">
      <c r="O1585" s="204"/>
    </row>
    <row r="1586" spans="15:15" s="203" customFormat="1" x14ac:dyDescent="0.2">
      <c r="O1586" s="204"/>
    </row>
    <row r="1587" spans="15:15" s="203" customFormat="1" x14ac:dyDescent="0.2">
      <c r="O1587" s="204"/>
    </row>
    <row r="1588" spans="15:15" s="203" customFormat="1" x14ac:dyDescent="0.2">
      <c r="O1588" s="204"/>
    </row>
    <row r="1589" spans="15:15" s="203" customFormat="1" x14ac:dyDescent="0.2">
      <c r="O1589" s="204"/>
    </row>
    <row r="1590" spans="15:15" s="203" customFormat="1" x14ac:dyDescent="0.2">
      <c r="O1590" s="204"/>
    </row>
    <row r="1591" spans="15:15" s="203" customFormat="1" x14ac:dyDescent="0.2">
      <c r="O1591" s="204"/>
    </row>
    <row r="1592" spans="15:15" s="203" customFormat="1" x14ac:dyDescent="0.2">
      <c r="O1592" s="204"/>
    </row>
    <row r="1593" spans="15:15" s="203" customFormat="1" x14ac:dyDescent="0.2">
      <c r="O1593" s="204"/>
    </row>
    <row r="1594" spans="15:15" s="203" customFormat="1" x14ac:dyDescent="0.2">
      <c r="O1594" s="204"/>
    </row>
    <row r="1595" spans="15:15" s="203" customFormat="1" x14ac:dyDescent="0.2">
      <c r="O1595" s="204"/>
    </row>
    <row r="1596" spans="15:15" s="203" customFormat="1" x14ac:dyDescent="0.2">
      <c r="O1596" s="204"/>
    </row>
    <row r="1597" spans="15:15" s="203" customFormat="1" x14ac:dyDescent="0.2">
      <c r="O1597" s="204"/>
    </row>
    <row r="1598" spans="15:15" s="203" customFormat="1" x14ac:dyDescent="0.2">
      <c r="O1598" s="204"/>
    </row>
    <row r="1599" spans="15:15" s="203" customFormat="1" x14ac:dyDescent="0.2">
      <c r="O1599" s="204"/>
    </row>
    <row r="1600" spans="15:15" s="203" customFormat="1" x14ac:dyDescent="0.2">
      <c r="O1600" s="204"/>
    </row>
    <row r="1601" spans="15:15" s="203" customFormat="1" x14ac:dyDescent="0.2">
      <c r="O1601" s="204"/>
    </row>
    <row r="1602" spans="15:15" s="203" customFormat="1" x14ac:dyDescent="0.2">
      <c r="O1602" s="204"/>
    </row>
    <row r="1603" spans="15:15" s="203" customFormat="1" x14ac:dyDescent="0.2">
      <c r="O1603" s="204"/>
    </row>
    <row r="1604" spans="15:15" s="203" customFormat="1" x14ac:dyDescent="0.2">
      <c r="O1604" s="204"/>
    </row>
    <row r="1605" spans="15:15" s="203" customFormat="1" x14ac:dyDescent="0.2">
      <c r="O1605" s="204"/>
    </row>
    <row r="1606" spans="15:15" s="203" customFormat="1" x14ac:dyDescent="0.2">
      <c r="O1606" s="204"/>
    </row>
    <row r="1607" spans="15:15" s="203" customFormat="1" x14ac:dyDescent="0.2">
      <c r="O1607" s="204"/>
    </row>
    <row r="1608" spans="15:15" s="203" customFormat="1" x14ac:dyDescent="0.2">
      <c r="O1608" s="204"/>
    </row>
    <row r="1609" spans="15:15" s="203" customFormat="1" x14ac:dyDescent="0.2">
      <c r="O1609" s="204"/>
    </row>
    <row r="1610" spans="15:15" s="203" customFormat="1" x14ac:dyDescent="0.2">
      <c r="O1610" s="204"/>
    </row>
    <row r="1611" spans="15:15" s="203" customFormat="1" x14ac:dyDescent="0.2">
      <c r="O1611" s="204"/>
    </row>
    <row r="1612" spans="15:15" s="203" customFormat="1" x14ac:dyDescent="0.2">
      <c r="O1612" s="204"/>
    </row>
    <row r="1613" spans="15:15" s="203" customFormat="1" x14ac:dyDescent="0.2">
      <c r="O1613" s="204"/>
    </row>
    <row r="1614" spans="15:15" s="203" customFormat="1" x14ac:dyDescent="0.2">
      <c r="O1614" s="204"/>
    </row>
    <row r="1615" spans="15:15" s="203" customFormat="1" x14ac:dyDescent="0.2">
      <c r="O1615" s="204"/>
    </row>
    <row r="1616" spans="15:15" s="203" customFormat="1" x14ac:dyDescent="0.2">
      <c r="O1616" s="204"/>
    </row>
    <row r="1617" spans="15:15" s="203" customFormat="1" x14ac:dyDescent="0.2">
      <c r="O1617" s="204"/>
    </row>
    <row r="1618" spans="15:15" s="203" customFormat="1" x14ac:dyDescent="0.2">
      <c r="O1618" s="204"/>
    </row>
    <row r="1619" spans="15:15" s="203" customFormat="1" x14ac:dyDescent="0.2">
      <c r="O1619" s="204"/>
    </row>
    <row r="1620" spans="15:15" s="203" customFormat="1" x14ac:dyDescent="0.2">
      <c r="O1620" s="204"/>
    </row>
    <row r="1621" spans="15:15" s="203" customFormat="1" x14ac:dyDescent="0.2">
      <c r="O1621" s="204"/>
    </row>
    <row r="1622" spans="15:15" s="203" customFormat="1" x14ac:dyDescent="0.2">
      <c r="O1622" s="204"/>
    </row>
    <row r="1623" spans="15:15" s="203" customFormat="1" x14ac:dyDescent="0.2">
      <c r="O1623" s="204"/>
    </row>
    <row r="1624" spans="15:15" s="203" customFormat="1" x14ac:dyDescent="0.2">
      <c r="O1624" s="204"/>
    </row>
    <row r="1625" spans="15:15" s="203" customFormat="1" x14ac:dyDescent="0.2">
      <c r="O1625" s="204"/>
    </row>
    <row r="1626" spans="15:15" s="203" customFormat="1" x14ac:dyDescent="0.2">
      <c r="O1626" s="204"/>
    </row>
    <row r="1627" spans="15:15" s="203" customFormat="1" x14ac:dyDescent="0.2">
      <c r="O1627" s="204"/>
    </row>
    <row r="1628" spans="15:15" s="203" customFormat="1" x14ac:dyDescent="0.2">
      <c r="O1628" s="204"/>
    </row>
    <row r="1629" spans="15:15" s="203" customFormat="1" x14ac:dyDescent="0.2">
      <c r="O1629" s="204"/>
    </row>
    <row r="1630" spans="15:15" s="203" customFormat="1" x14ac:dyDescent="0.2">
      <c r="O1630" s="204"/>
    </row>
    <row r="1631" spans="15:15" s="203" customFormat="1" x14ac:dyDescent="0.2">
      <c r="O1631" s="204"/>
    </row>
    <row r="1632" spans="15:15" s="203" customFormat="1" x14ac:dyDescent="0.2">
      <c r="O1632" s="204"/>
    </row>
    <row r="1633" spans="15:15" s="203" customFormat="1" x14ac:dyDescent="0.2">
      <c r="O1633" s="204"/>
    </row>
    <row r="1634" spans="15:15" s="203" customFormat="1" x14ac:dyDescent="0.2">
      <c r="O1634" s="204"/>
    </row>
    <row r="1635" spans="15:15" s="203" customFormat="1" x14ac:dyDescent="0.2">
      <c r="O1635" s="204"/>
    </row>
    <row r="1636" spans="15:15" s="203" customFormat="1" x14ac:dyDescent="0.2">
      <c r="O1636" s="204"/>
    </row>
    <row r="1637" spans="15:15" s="203" customFormat="1" x14ac:dyDescent="0.2">
      <c r="O1637" s="204"/>
    </row>
    <row r="1638" spans="15:15" s="203" customFormat="1" x14ac:dyDescent="0.2">
      <c r="O1638" s="204"/>
    </row>
    <row r="1639" spans="15:15" s="203" customFormat="1" x14ac:dyDescent="0.2">
      <c r="O1639" s="204"/>
    </row>
    <row r="1640" spans="15:15" s="203" customFormat="1" x14ac:dyDescent="0.2">
      <c r="O1640" s="204"/>
    </row>
    <row r="1641" spans="15:15" s="203" customFormat="1" x14ac:dyDescent="0.2">
      <c r="O1641" s="204"/>
    </row>
    <row r="1642" spans="15:15" s="203" customFormat="1" x14ac:dyDescent="0.2">
      <c r="O1642" s="204"/>
    </row>
    <row r="1643" spans="15:15" s="203" customFormat="1" x14ac:dyDescent="0.2">
      <c r="O1643" s="204"/>
    </row>
    <row r="1644" spans="15:15" s="203" customFormat="1" x14ac:dyDescent="0.2">
      <c r="O1644" s="204"/>
    </row>
    <row r="1645" spans="15:15" s="203" customFormat="1" x14ac:dyDescent="0.2">
      <c r="O1645" s="204"/>
    </row>
    <row r="1646" spans="15:15" s="203" customFormat="1" x14ac:dyDescent="0.2">
      <c r="O1646" s="204"/>
    </row>
    <row r="1647" spans="15:15" s="203" customFormat="1" x14ac:dyDescent="0.2">
      <c r="O1647" s="204"/>
    </row>
    <row r="1648" spans="15:15" s="203" customFormat="1" x14ac:dyDescent="0.2">
      <c r="O1648" s="204"/>
    </row>
    <row r="1649" spans="15:15" s="203" customFormat="1" x14ac:dyDescent="0.2">
      <c r="O1649" s="204"/>
    </row>
    <row r="1650" spans="15:15" s="203" customFormat="1" x14ac:dyDescent="0.2">
      <c r="O1650" s="204"/>
    </row>
    <row r="1651" spans="15:15" s="203" customFormat="1" x14ac:dyDescent="0.2">
      <c r="O1651" s="204"/>
    </row>
    <row r="1652" spans="15:15" s="203" customFormat="1" x14ac:dyDescent="0.2">
      <c r="O1652" s="204"/>
    </row>
    <row r="1653" spans="15:15" s="203" customFormat="1" x14ac:dyDescent="0.2">
      <c r="O1653" s="204"/>
    </row>
    <row r="1654" spans="15:15" s="203" customFormat="1" x14ac:dyDescent="0.2">
      <c r="O1654" s="204"/>
    </row>
    <row r="1655" spans="15:15" s="203" customFormat="1" x14ac:dyDescent="0.2">
      <c r="O1655" s="204"/>
    </row>
    <row r="1656" spans="15:15" s="203" customFormat="1" x14ac:dyDescent="0.2">
      <c r="O1656" s="204"/>
    </row>
    <row r="1657" spans="15:15" s="203" customFormat="1" x14ac:dyDescent="0.2">
      <c r="O1657" s="204"/>
    </row>
    <row r="1658" spans="15:15" s="203" customFormat="1" x14ac:dyDescent="0.2">
      <c r="O1658" s="204"/>
    </row>
    <row r="1659" spans="15:15" s="203" customFormat="1" x14ac:dyDescent="0.2">
      <c r="O1659" s="204"/>
    </row>
    <row r="1660" spans="15:15" s="203" customFormat="1" x14ac:dyDescent="0.2">
      <c r="O1660" s="204"/>
    </row>
    <row r="1661" spans="15:15" s="203" customFormat="1" x14ac:dyDescent="0.2">
      <c r="O1661" s="204"/>
    </row>
    <row r="1662" spans="15:15" s="203" customFormat="1" x14ac:dyDescent="0.2">
      <c r="O1662" s="204"/>
    </row>
    <row r="1663" spans="15:15" s="203" customFormat="1" x14ac:dyDescent="0.2">
      <c r="O1663" s="204"/>
    </row>
    <row r="1664" spans="15:15" s="203" customFormat="1" x14ac:dyDescent="0.2">
      <c r="O1664" s="204"/>
    </row>
    <row r="1665" spans="15:15" s="203" customFormat="1" x14ac:dyDescent="0.2">
      <c r="O1665" s="204"/>
    </row>
    <row r="1666" spans="15:15" s="203" customFormat="1" x14ac:dyDescent="0.2">
      <c r="O1666" s="204"/>
    </row>
    <row r="1667" spans="15:15" s="203" customFormat="1" x14ac:dyDescent="0.2">
      <c r="O1667" s="204"/>
    </row>
    <row r="1668" spans="15:15" s="203" customFormat="1" x14ac:dyDescent="0.2">
      <c r="O1668" s="204"/>
    </row>
    <row r="1669" spans="15:15" s="203" customFormat="1" x14ac:dyDescent="0.2">
      <c r="O1669" s="204"/>
    </row>
    <row r="1670" spans="15:15" s="203" customFormat="1" x14ac:dyDescent="0.2">
      <c r="O1670" s="204"/>
    </row>
    <row r="1671" spans="15:15" s="203" customFormat="1" x14ac:dyDescent="0.2">
      <c r="O1671" s="204"/>
    </row>
    <row r="1672" spans="15:15" s="203" customFormat="1" x14ac:dyDescent="0.2">
      <c r="O1672" s="204"/>
    </row>
    <row r="1673" spans="15:15" s="203" customFormat="1" x14ac:dyDescent="0.2">
      <c r="O1673" s="204"/>
    </row>
    <row r="1674" spans="15:15" s="203" customFormat="1" x14ac:dyDescent="0.2">
      <c r="O1674" s="204"/>
    </row>
    <row r="1675" spans="15:15" s="203" customFormat="1" x14ac:dyDescent="0.2">
      <c r="O1675" s="204"/>
    </row>
    <row r="1676" spans="15:15" s="203" customFormat="1" x14ac:dyDescent="0.2">
      <c r="O1676" s="204"/>
    </row>
    <row r="1677" spans="15:15" s="203" customFormat="1" x14ac:dyDescent="0.2">
      <c r="O1677" s="204"/>
    </row>
    <row r="1678" spans="15:15" s="203" customFormat="1" x14ac:dyDescent="0.2">
      <c r="O1678" s="204"/>
    </row>
    <row r="1679" spans="15:15" s="203" customFormat="1" x14ac:dyDescent="0.2">
      <c r="O1679" s="204"/>
    </row>
    <row r="1680" spans="15:15" s="203" customFormat="1" x14ac:dyDescent="0.2">
      <c r="O1680" s="204"/>
    </row>
    <row r="1681" spans="15:15" s="203" customFormat="1" x14ac:dyDescent="0.2">
      <c r="O1681" s="204"/>
    </row>
    <row r="1682" spans="15:15" s="203" customFormat="1" x14ac:dyDescent="0.2">
      <c r="O1682" s="204"/>
    </row>
    <row r="1683" spans="15:15" s="203" customFormat="1" x14ac:dyDescent="0.2">
      <c r="O1683" s="204"/>
    </row>
    <row r="1684" spans="15:15" s="203" customFormat="1" x14ac:dyDescent="0.2">
      <c r="O1684" s="204"/>
    </row>
    <row r="1685" spans="15:15" s="203" customFormat="1" x14ac:dyDescent="0.2">
      <c r="O1685" s="204"/>
    </row>
    <row r="1686" spans="15:15" s="203" customFormat="1" x14ac:dyDescent="0.2">
      <c r="O1686" s="204"/>
    </row>
    <row r="1687" spans="15:15" s="203" customFormat="1" x14ac:dyDescent="0.2">
      <c r="O1687" s="204"/>
    </row>
    <row r="1688" spans="15:15" s="203" customFormat="1" x14ac:dyDescent="0.2">
      <c r="O1688" s="204"/>
    </row>
    <row r="1689" spans="15:15" s="203" customFormat="1" x14ac:dyDescent="0.2">
      <c r="O1689" s="204"/>
    </row>
    <row r="1690" spans="15:15" s="203" customFormat="1" x14ac:dyDescent="0.2">
      <c r="O1690" s="204"/>
    </row>
    <row r="1691" spans="15:15" s="203" customFormat="1" x14ac:dyDescent="0.2">
      <c r="O1691" s="204"/>
    </row>
    <row r="1692" spans="15:15" s="203" customFormat="1" x14ac:dyDescent="0.2">
      <c r="O1692" s="204"/>
    </row>
    <row r="1693" spans="15:15" s="203" customFormat="1" x14ac:dyDescent="0.2">
      <c r="O1693" s="204"/>
    </row>
    <row r="1694" spans="15:15" s="203" customFormat="1" x14ac:dyDescent="0.2">
      <c r="O1694" s="204"/>
    </row>
    <row r="1695" spans="15:15" s="203" customFormat="1" x14ac:dyDescent="0.2">
      <c r="O1695" s="204"/>
    </row>
    <row r="1696" spans="15:15" s="203" customFormat="1" x14ac:dyDescent="0.2">
      <c r="O1696" s="204"/>
    </row>
    <row r="1697" spans="15:15" s="203" customFormat="1" x14ac:dyDescent="0.2">
      <c r="O1697" s="204"/>
    </row>
    <row r="1698" spans="15:15" s="203" customFormat="1" x14ac:dyDescent="0.2">
      <c r="O1698" s="204"/>
    </row>
    <row r="1699" spans="15:15" s="203" customFormat="1" x14ac:dyDescent="0.2">
      <c r="O1699" s="204"/>
    </row>
    <row r="1700" spans="15:15" s="203" customFormat="1" x14ac:dyDescent="0.2">
      <c r="O1700" s="204"/>
    </row>
    <row r="1701" spans="15:15" s="203" customFormat="1" x14ac:dyDescent="0.2">
      <c r="O1701" s="204"/>
    </row>
    <row r="1702" spans="15:15" s="203" customFormat="1" x14ac:dyDescent="0.2">
      <c r="O1702" s="204"/>
    </row>
    <row r="1703" spans="15:15" s="203" customFormat="1" x14ac:dyDescent="0.2">
      <c r="O1703" s="204"/>
    </row>
    <row r="1704" spans="15:15" s="203" customFormat="1" x14ac:dyDescent="0.2">
      <c r="O1704" s="204"/>
    </row>
    <row r="1705" spans="15:15" s="203" customFormat="1" x14ac:dyDescent="0.2">
      <c r="O1705" s="204"/>
    </row>
    <row r="1706" spans="15:15" s="203" customFormat="1" x14ac:dyDescent="0.2">
      <c r="O1706" s="204"/>
    </row>
    <row r="1707" spans="15:15" s="203" customFormat="1" x14ac:dyDescent="0.2">
      <c r="O1707" s="204"/>
    </row>
    <row r="1708" spans="15:15" s="203" customFormat="1" x14ac:dyDescent="0.2">
      <c r="O1708" s="204"/>
    </row>
    <row r="1709" spans="15:15" s="203" customFormat="1" x14ac:dyDescent="0.2">
      <c r="O1709" s="204"/>
    </row>
    <row r="1710" spans="15:15" s="203" customFormat="1" x14ac:dyDescent="0.2">
      <c r="O1710" s="204"/>
    </row>
    <row r="1711" spans="15:15" s="203" customFormat="1" x14ac:dyDescent="0.2">
      <c r="O1711" s="204"/>
    </row>
    <row r="1712" spans="15:15" s="203" customFormat="1" x14ac:dyDescent="0.2">
      <c r="O1712" s="204"/>
    </row>
    <row r="1713" spans="15:15" s="203" customFormat="1" x14ac:dyDescent="0.2">
      <c r="O1713" s="204"/>
    </row>
    <row r="1714" spans="15:15" s="203" customFormat="1" x14ac:dyDescent="0.2">
      <c r="O1714" s="204"/>
    </row>
    <row r="1715" spans="15:15" s="203" customFormat="1" x14ac:dyDescent="0.2">
      <c r="O1715" s="204"/>
    </row>
    <row r="1716" spans="15:15" s="203" customFormat="1" x14ac:dyDescent="0.2">
      <c r="O1716" s="204"/>
    </row>
    <row r="1717" spans="15:15" s="203" customFormat="1" x14ac:dyDescent="0.2">
      <c r="O1717" s="204"/>
    </row>
    <row r="1718" spans="15:15" s="203" customFormat="1" x14ac:dyDescent="0.2">
      <c r="O1718" s="204"/>
    </row>
    <row r="1719" spans="15:15" s="203" customFormat="1" x14ac:dyDescent="0.2">
      <c r="O1719" s="204"/>
    </row>
    <row r="1720" spans="15:15" s="203" customFormat="1" x14ac:dyDescent="0.2">
      <c r="O1720" s="204"/>
    </row>
    <row r="1721" spans="15:15" s="203" customFormat="1" x14ac:dyDescent="0.2">
      <c r="O1721" s="204"/>
    </row>
    <row r="1722" spans="15:15" s="203" customFormat="1" x14ac:dyDescent="0.2">
      <c r="O1722" s="204"/>
    </row>
    <row r="1723" spans="15:15" s="203" customFormat="1" x14ac:dyDescent="0.2">
      <c r="O1723" s="204"/>
    </row>
    <row r="1724" spans="15:15" s="203" customFormat="1" x14ac:dyDescent="0.2">
      <c r="O1724" s="204"/>
    </row>
    <row r="1725" spans="15:15" s="203" customFormat="1" x14ac:dyDescent="0.2">
      <c r="O1725" s="204"/>
    </row>
    <row r="1726" spans="15:15" s="203" customFormat="1" x14ac:dyDescent="0.2">
      <c r="O1726" s="204"/>
    </row>
    <row r="1727" spans="15:15" s="203" customFormat="1" x14ac:dyDescent="0.2">
      <c r="O1727" s="204"/>
    </row>
    <row r="1728" spans="15:15" s="203" customFormat="1" x14ac:dyDescent="0.2">
      <c r="O1728" s="204"/>
    </row>
    <row r="1729" spans="15:15" s="203" customFormat="1" x14ac:dyDescent="0.2">
      <c r="O1729" s="204"/>
    </row>
    <row r="1730" spans="15:15" s="203" customFormat="1" x14ac:dyDescent="0.2">
      <c r="O1730" s="204"/>
    </row>
    <row r="1731" spans="15:15" s="203" customFormat="1" x14ac:dyDescent="0.2">
      <c r="O1731" s="204"/>
    </row>
    <row r="1732" spans="15:15" s="203" customFormat="1" x14ac:dyDescent="0.2">
      <c r="O1732" s="204"/>
    </row>
    <row r="1733" spans="15:15" s="203" customFormat="1" x14ac:dyDescent="0.2">
      <c r="O1733" s="204"/>
    </row>
    <row r="1734" spans="15:15" s="203" customFormat="1" x14ac:dyDescent="0.2">
      <c r="O1734" s="204"/>
    </row>
    <row r="1735" spans="15:15" s="203" customFormat="1" x14ac:dyDescent="0.2">
      <c r="O1735" s="204"/>
    </row>
    <row r="1736" spans="15:15" s="203" customFormat="1" x14ac:dyDescent="0.2">
      <c r="O1736" s="204"/>
    </row>
    <row r="1737" spans="15:15" s="203" customFormat="1" x14ac:dyDescent="0.2">
      <c r="O1737" s="204"/>
    </row>
    <row r="1738" spans="15:15" s="203" customFormat="1" x14ac:dyDescent="0.2">
      <c r="O1738" s="204"/>
    </row>
    <row r="1739" spans="15:15" s="203" customFormat="1" x14ac:dyDescent="0.2">
      <c r="O1739" s="204"/>
    </row>
    <row r="1740" spans="15:15" s="203" customFormat="1" x14ac:dyDescent="0.2">
      <c r="O1740" s="204"/>
    </row>
    <row r="1741" spans="15:15" s="203" customFormat="1" x14ac:dyDescent="0.2">
      <c r="O1741" s="204"/>
    </row>
    <row r="1742" spans="15:15" s="203" customFormat="1" x14ac:dyDescent="0.2">
      <c r="O1742" s="204"/>
    </row>
    <row r="1743" spans="15:15" s="203" customFormat="1" x14ac:dyDescent="0.2">
      <c r="O1743" s="204"/>
    </row>
    <row r="1744" spans="15:15" s="203" customFormat="1" x14ac:dyDescent="0.2">
      <c r="O1744" s="204"/>
    </row>
    <row r="1745" spans="15:15" s="203" customFormat="1" x14ac:dyDescent="0.2">
      <c r="O1745" s="204"/>
    </row>
    <row r="1746" spans="15:15" s="203" customFormat="1" x14ac:dyDescent="0.2">
      <c r="O1746" s="204"/>
    </row>
    <row r="1747" spans="15:15" s="203" customFormat="1" x14ac:dyDescent="0.2">
      <c r="O1747" s="204"/>
    </row>
    <row r="1748" spans="15:15" s="203" customFormat="1" x14ac:dyDescent="0.2">
      <c r="O1748" s="204"/>
    </row>
    <row r="1749" spans="15:15" s="203" customFormat="1" x14ac:dyDescent="0.2">
      <c r="O1749" s="204"/>
    </row>
    <row r="1750" spans="15:15" s="203" customFormat="1" x14ac:dyDescent="0.2">
      <c r="O1750" s="204"/>
    </row>
    <row r="1751" spans="15:15" s="203" customFormat="1" x14ac:dyDescent="0.2">
      <c r="O1751" s="204"/>
    </row>
    <row r="1752" spans="15:15" s="203" customFormat="1" x14ac:dyDescent="0.2">
      <c r="O1752" s="204"/>
    </row>
    <row r="1753" spans="15:15" s="203" customFormat="1" x14ac:dyDescent="0.2">
      <c r="O1753" s="204"/>
    </row>
    <row r="1754" spans="15:15" s="203" customFormat="1" x14ac:dyDescent="0.2">
      <c r="O1754" s="204"/>
    </row>
    <row r="1755" spans="15:15" s="203" customFormat="1" x14ac:dyDescent="0.2">
      <c r="O1755" s="204"/>
    </row>
    <row r="1756" spans="15:15" s="203" customFormat="1" x14ac:dyDescent="0.2">
      <c r="O1756" s="204"/>
    </row>
    <row r="1757" spans="15:15" s="203" customFormat="1" x14ac:dyDescent="0.2">
      <c r="O1757" s="204"/>
    </row>
    <row r="1758" spans="15:15" s="203" customFormat="1" x14ac:dyDescent="0.2">
      <c r="O1758" s="204"/>
    </row>
    <row r="1759" spans="15:15" s="203" customFormat="1" x14ac:dyDescent="0.2">
      <c r="O1759" s="204"/>
    </row>
    <row r="1760" spans="15:15" s="203" customFormat="1" x14ac:dyDescent="0.2">
      <c r="O1760" s="204"/>
    </row>
    <row r="1761" spans="15:15" s="203" customFormat="1" x14ac:dyDescent="0.2">
      <c r="O1761" s="204"/>
    </row>
    <row r="1762" spans="15:15" s="203" customFormat="1" x14ac:dyDescent="0.2">
      <c r="O1762" s="204"/>
    </row>
    <row r="1763" spans="15:15" s="203" customFormat="1" x14ac:dyDescent="0.2">
      <c r="O1763" s="204"/>
    </row>
    <row r="1764" spans="15:15" s="203" customFormat="1" x14ac:dyDescent="0.2">
      <c r="O1764" s="204"/>
    </row>
    <row r="1765" spans="15:15" s="203" customFormat="1" x14ac:dyDescent="0.2">
      <c r="O1765" s="204"/>
    </row>
    <row r="1766" spans="15:15" s="203" customFormat="1" x14ac:dyDescent="0.2">
      <c r="O1766" s="204"/>
    </row>
    <row r="1767" spans="15:15" s="203" customFormat="1" x14ac:dyDescent="0.2">
      <c r="O1767" s="204"/>
    </row>
    <row r="1768" spans="15:15" s="203" customFormat="1" x14ac:dyDescent="0.2">
      <c r="O1768" s="204"/>
    </row>
    <row r="1769" spans="15:15" s="203" customFormat="1" x14ac:dyDescent="0.2">
      <c r="O1769" s="204"/>
    </row>
    <row r="1770" spans="15:15" s="203" customFormat="1" x14ac:dyDescent="0.2">
      <c r="O1770" s="204"/>
    </row>
    <row r="1771" spans="15:15" s="203" customFormat="1" x14ac:dyDescent="0.2">
      <c r="O1771" s="204"/>
    </row>
    <row r="1772" spans="15:15" s="203" customFormat="1" x14ac:dyDescent="0.2">
      <c r="O1772" s="204"/>
    </row>
    <row r="1773" spans="15:15" s="203" customFormat="1" x14ac:dyDescent="0.2">
      <c r="O1773" s="204"/>
    </row>
    <row r="1774" spans="15:15" s="203" customFormat="1" x14ac:dyDescent="0.2">
      <c r="O1774" s="204"/>
    </row>
    <row r="1775" spans="15:15" s="203" customFormat="1" x14ac:dyDescent="0.2">
      <c r="O1775" s="204"/>
    </row>
    <row r="1776" spans="15:15" s="203" customFormat="1" x14ac:dyDescent="0.2">
      <c r="O1776" s="204"/>
    </row>
    <row r="1777" spans="15:15" s="203" customFormat="1" x14ac:dyDescent="0.2">
      <c r="O1777" s="204"/>
    </row>
    <row r="1778" spans="15:15" s="203" customFormat="1" x14ac:dyDescent="0.2">
      <c r="O1778" s="204"/>
    </row>
    <row r="1779" spans="15:15" s="203" customFormat="1" x14ac:dyDescent="0.2">
      <c r="O1779" s="204"/>
    </row>
    <row r="1780" spans="15:15" s="203" customFormat="1" x14ac:dyDescent="0.2">
      <c r="O1780" s="204"/>
    </row>
    <row r="1781" spans="15:15" s="203" customFormat="1" x14ac:dyDescent="0.2">
      <c r="O1781" s="204"/>
    </row>
    <row r="1782" spans="15:15" s="203" customFormat="1" x14ac:dyDescent="0.2">
      <c r="O1782" s="204"/>
    </row>
    <row r="1783" spans="15:15" s="203" customFormat="1" x14ac:dyDescent="0.2">
      <c r="O1783" s="204"/>
    </row>
    <row r="1784" spans="15:15" s="203" customFormat="1" x14ac:dyDescent="0.2">
      <c r="O1784" s="204"/>
    </row>
    <row r="1785" spans="15:15" s="203" customFormat="1" x14ac:dyDescent="0.2">
      <c r="O1785" s="204"/>
    </row>
    <row r="1786" spans="15:15" s="203" customFormat="1" x14ac:dyDescent="0.2">
      <c r="O1786" s="204"/>
    </row>
    <row r="1787" spans="15:15" s="203" customFormat="1" x14ac:dyDescent="0.2">
      <c r="O1787" s="204"/>
    </row>
    <row r="1788" spans="15:15" s="203" customFormat="1" x14ac:dyDescent="0.2">
      <c r="O1788" s="204"/>
    </row>
    <row r="1789" spans="15:15" s="203" customFormat="1" x14ac:dyDescent="0.2">
      <c r="O1789" s="204"/>
    </row>
    <row r="1790" spans="15:15" s="203" customFormat="1" x14ac:dyDescent="0.2">
      <c r="O1790" s="204"/>
    </row>
    <row r="1791" spans="15:15" s="203" customFormat="1" x14ac:dyDescent="0.2">
      <c r="O1791" s="204"/>
    </row>
    <row r="1792" spans="15:15" s="203" customFormat="1" x14ac:dyDescent="0.2">
      <c r="O1792" s="204"/>
    </row>
    <row r="1793" spans="15:15" s="203" customFormat="1" x14ac:dyDescent="0.2">
      <c r="O1793" s="204"/>
    </row>
    <row r="1794" spans="15:15" s="203" customFormat="1" x14ac:dyDescent="0.2">
      <c r="O1794" s="204"/>
    </row>
    <row r="1795" spans="15:15" s="203" customFormat="1" x14ac:dyDescent="0.2">
      <c r="O1795" s="204"/>
    </row>
    <row r="1796" spans="15:15" s="203" customFormat="1" x14ac:dyDescent="0.2">
      <c r="O1796" s="204"/>
    </row>
    <row r="1797" spans="15:15" s="203" customFormat="1" x14ac:dyDescent="0.2">
      <c r="O1797" s="204"/>
    </row>
    <row r="1798" spans="15:15" s="203" customFormat="1" x14ac:dyDescent="0.2">
      <c r="O1798" s="204"/>
    </row>
    <row r="1799" spans="15:15" s="203" customFormat="1" x14ac:dyDescent="0.2">
      <c r="O1799" s="204"/>
    </row>
    <row r="1800" spans="15:15" s="203" customFormat="1" x14ac:dyDescent="0.2">
      <c r="O1800" s="204"/>
    </row>
    <row r="1801" spans="15:15" s="203" customFormat="1" x14ac:dyDescent="0.2">
      <c r="O1801" s="204"/>
    </row>
    <row r="1802" spans="15:15" s="203" customFormat="1" x14ac:dyDescent="0.2">
      <c r="O1802" s="204"/>
    </row>
    <row r="1803" spans="15:15" s="203" customFormat="1" x14ac:dyDescent="0.2">
      <c r="O1803" s="204"/>
    </row>
    <row r="1804" spans="15:15" s="203" customFormat="1" x14ac:dyDescent="0.2">
      <c r="O1804" s="204"/>
    </row>
    <row r="1805" spans="15:15" s="203" customFormat="1" x14ac:dyDescent="0.2">
      <c r="O1805" s="204"/>
    </row>
    <row r="1806" spans="15:15" s="203" customFormat="1" x14ac:dyDescent="0.2">
      <c r="O1806" s="204"/>
    </row>
    <row r="1807" spans="15:15" s="203" customFormat="1" x14ac:dyDescent="0.2">
      <c r="O1807" s="204"/>
    </row>
    <row r="1808" spans="15:15" s="203" customFormat="1" x14ac:dyDescent="0.2">
      <c r="O1808" s="204"/>
    </row>
    <row r="1809" spans="15:15" s="203" customFormat="1" x14ac:dyDescent="0.2">
      <c r="O1809" s="204"/>
    </row>
    <row r="1810" spans="15:15" s="203" customFormat="1" x14ac:dyDescent="0.2">
      <c r="O1810" s="204"/>
    </row>
    <row r="1811" spans="15:15" s="203" customFormat="1" x14ac:dyDescent="0.2">
      <c r="O1811" s="204"/>
    </row>
    <row r="1812" spans="15:15" s="203" customFormat="1" x14ac:dyDescent="0.2">
      <c r="O1812" s="204"/>
    </row>
    <row r="1813" spans="15:15" s="203" customFormat="1" x14ac:dyDescent="0.2">
      <c r="O1813" s="204"/>
    </row>
    <row r="1814" spans="15:15" s="203" customFormat="1" x14ac:dyDescent="0.2">
      <c r="O1814" s="204"/>
    </row>
    <row r="1815" spans="15:15" s="203" customFormat="1" x14ac:dyDescent="0.2">
      <c r="O1815" s="204"/>
    </row>
    <row r="1816" spans="15:15" s="203" customFormat="1" x14ac:dyDescent="0.2">
      <c r="O1816" s="204"/>
    </row>
    <row r="1817" spans="15:15" s="203" customFormat="1" x14ac:dyDescent="0.2">
      <c r="O1817" s="204"/>
    </row>
    <row r="1818" spans="15:15" s="203" customFormat="1" x14ac:dyDescent="0.2">
      <c r="O1818" s="204"/>
    </row>
    <row r="1819" spans="15:15" s="203" customFormat="1" x14ac:dyDescent="0.2">
      <c r="O1819" s="204"/>
    </row>
    <row r="1820" spans="15:15" s="203" customFormat="1" x14ac:dyDescent="0.2">
      <c r="O1820" s="204"/>
    </row>
    <row r="1821" spans="15:15" s="203" customFormat="1" x14ac:dyDescent="0.2">
      <c r="O1821" s="204"/>
    </row>
    <row r="1822" spans="15:15" s="203" customFormat="1" x14ac:dyDescent="0.2">
      <c r="O1822" s="204"/>
    </row>
    <row r="1823" spans="15:15" s="203" customFormat="1" x14ac:dyDescent="0.2">
      <c r="O1823" s="204"/>
    </row>
    <row r="1824" spans="15:15" s="203" customFormat="1" x14ac:dyDescent="0.2">
      <c r="O1824" s="204"/>
    </row>
    <row r="1825" spans="15:15" s="203" customFormat="1" x14ac:dyDescent="0.2">
      <c r="O1825" s="204"/>
    </row>
    <row r="1826" spans="15:15" s="203" customFormat="1" x14ac:dyDescent="0.2">
      <c r="O1826" s="204"/>
    </row>
    <row r="1827" spans="15:15" s="203" customFormat="1" x14ac:dyDescent="0.2">
      <c r="O1827" s="204"/>
    </row>
    <row r="1828" spans="15:15" s="203" customFormat="1" x14ac:dyDescent="0.2">
      <c r="O1828" s="204"/>
    </row>
    <row r="1829" spans="15:15" s="203" customFormat="1" x14ac:dyDescent="0.2">
      <c r="O1829" s="204"/>
    </row>
    <row r="1830" spans="15:15" s="203" customFormat="1" x14ac:dyDescent="0.2">
      <c r="O1830" s="204"/>
    </row>
    <row r="1831" spans="15:15" s="203" customFormat="1" x14ac:dyDescent="0.2">
      <c r="O1831" s="204"/>
    </row>
    <row r="1832" spans="15:15" s="203" customFormat="1" x14ac:dyDescent="0.2">
      <c r="O1832" s="204"/>
    </row>
    <row r="1833" spans="15:15" s="203" customFormat="1" x14ac:dyDescent="0.2">
      <c r="O1833" s="204"/>
    </row>
    <row r="1834" spans="15:15" s="203" customFormat="1" x14ac:dyDescent="0.2">
      <c r="O1834" s="204"/>
    </row>
    <row r="1835" spans="15:15" s="203" customFormat="1" x14ac:dyDescent="0.2">
      <c r="O1835" s="204"/>
    </row>
    <row r="1836" spans="15:15" s="203" customFormat="1" x14ac:dyDescent="0.2">
      <c r="O1836" s="204"/>
    </row>
    <row r="1837" spans="15:15" s="203" customFormat="1" x14ac:dyDescent="0.2">
      <c r="O1837" s="204"/>
    </row>
    <row r="1838" spans="15:15" s="203" customFormat="1" x14ac:dyDescent="0.2">
      <c r="O1838" s="204"/>
    </row>
    <row r="1839" spans="15:15" s="203" customFormat="1" x14ac:dyDescent="0.2">
      <c r="O1839" s="204"/>
    </row>
    <row r="1840" spans="15:15" s="203" customFormat="1" x14ac:dyDescent="0.2">
      <c r="O1840" s="204"/>
    </row>
    <row r="1841" spans="15:15" s="203" customFormat="1" x14ac:dyDescent="0.2">
      <c r="O1841" s="204"/>
    </row>
    <row r="1842" spans="15:15" s="203" customFormat="1" x14ac:dyDescent="0.2">
      <c r="O1842" s="204"/>
    </row>
    <row r="1843" spans="15:15" s="203" customFormat="1" x14ac:dyDescent="0.2">
      <c r="O1843" s="204"/>
    </row>
    <row r="1844" spans="15:15" s="203" customFormat="1" x14ac:dyDescent="0.2">
      <c r="O1844" s="204"/>
    </row>
    <row r="1845" spans="15:15" s="203" customFormat="1" x14ac:dyDescent="0.2">
      <c r="O1845" s="204"/>
    </row>
    <row r="1846" spans="15:15" s="203" customFormat="1" x14ac:dyDescent="0.2">
      <c r="O1846" s="204"/>
    </row>
    <row r="1847" spans="15:15" s="203" customFormat="1" x14ac:dyDescent="0.2">
      <c r="O1847" s="204"/>
    </row>
    <row r="1848" spans="15:15" s="203" customFormat="1" x14ac:dyDescent="0.2">
      <c r="O1848" s="204"/>
    </row>
    <row r="1849" spans="15:15" s="203" customFormat="1" x14ac:dyDescent="0.2">
      <c r="O1849" s="204"/>
    </row>
    <row r="1850" spans="15:15" s="203" customFormat="1" x14ac:dyDescent="0.2">
      <c r="O1850" s="204"/>
    </row>
    <row r="1851" spans="15:15" s="203" customFormat="1" x14ac:dyDescent="0.2">
      <c r="O1851" s="204"/>
    </row>
    <row r="1852" spans="15:15" s="203" customFormat="1" x14ac:dyDescent="0.2">
      <c r="O1852" s="204"/>
    </row>
    <row r="1853" spans="15:15" s="203" customFormat="1" x14ac:dyDescent="0.2">
      <c r="O1853" s="204"/>
    </row>
    <row r="1854" spans="15:15" s="203" customFormat="1" x14ac:dyDescent="0.2">
      <c r="O1854" s="204"/>
    </row>
    <row r="1855" spans="15:15" s="203" customFormat="1" x14ac:dyDescent="0.2">
      <c r="O1855" s="204"/>
    </row>
    <row r="1856" spans="15:15" s="203" customFormat="1" x14ac:dyDescent="0.2">
      <c r="O1856" s="204"/>
    </row>
    <row r="1857" spans="15:15" s="203" customFormat="1" x14ac:dyDescent="0.2">
      <c r="O1857" s="204"/>
    </row>
    <row r="1858" spans="15:15" s="203" customFormat="1" x14ac:dyDescent="0.2">
      <c r="O1858" s="204"/>
    </row>
    <row r="1859" spans="15:15" s="203" customFormat="1" x14ac:dyDescent="0.2">
      <c r="O1859" s="204"/>
    </row>
    <row r="1860" spans="15:15" s="203" customFormat="1" x14ac:dyDescent="0.2">
      <c r="O1860" s="204"/>
    </row>
    <row r="1861" spans="15:15" s="203" customFormat="1" x14ac:dyDescent="0.2">
      <c r="O1861" s="204"/>
    </row>
    <row r="1862" spans="15:15" s="203" customFormat="1" x14ac:dyDescent="0.2">
      <c r="O1862" s="204"/>
    </row>
    <row r="1863" spans="15:15" s="203" customFormat="1" x14ac:dyDescent="0.2">
      <c r="O1863" s="204"/>
    </row>
    <row r="1864" spans="15:15" s="203" customFormat="1" x14ac:dyDescent="0.2">
      <c r="O1864" s="204"/>
    </row>
    <row r="1865" spans="15:15" s="203" customFormat="1" x14ac:dyDescent="0.2">
      <c r="O1865" s="204"/>
    </row>
    <row r="1866" spans="15:15" s="203" customFormat="1" x14ac:dyDescent="0.2">
      <c r="O1866" s="204"/>
    </row>
    <row r="1867" spans="15:15" s="203" customFormat="1" x14ac:dyDescent="0.2">
      <c r="O1867" s="204"/>
    </row>
    <row r="1868" spans="15:15" s="203" customFormat="1" x14ac:dyDescent="0.2">
      <c r="O1868" s="204"/>
    </row>
    <row r="1869" spans="15:15" s="203" customFormat="1" x14ac:dyDescent="0.2">
      <c r="O1869" s="204"/>
    </row>
    <row r="1870" spans="15:15" s="203" customFormat="1" x14ac:dyDescent="0.2">
      <c r="O1870" s="204"/>
    </row>
    <row r="1871" spans="15:15" s="203" customFormat="1" x14ac:dyDescent="0.2">
      <c r="O1871" s="204"/>
    </row>
    <row r="1872" spans="15:15" s="203" customFormat="1" x14ac:dyDescent="0.2">
      <c r="O1872" s="204"/>
    </row>
    <row r="1873" spans="15:15" s="203" customFormat="1" x14ac:dyDescent="0.2">
      <c r="O1873" s="204"/>
    </row>
    <row r="1874" spans="15:15" s="203" customFormat="1" x14ac:dyDescent="0.2">
      <c r="O1874" s="204"/>
    </row>
    <row r="1875" spans="15:15" s="203" customFormat="1" x14ac:dyDescent="0.2">
      <c r="O1875" s="204"/>
    </row>
    <row r="1876" spans="15:15" s="203" customFormat="1" x14ac:dyDescent="0.2">
      <c r="O1876" s="204"/>
    </row>
    <row r="1877" spans="15:15" s="203" customFormat="1" x14ac:dyDescent="0.2">
      <c r="O1877" s="204"/>
    </row>
    <row r="1878" spans="15:15" s="203" customFormat="1" x14ac:dyDescent="0.2">
      <c r="O1878" s="204"/>
    </row>
    <row r="1879" spans="15:15" s="203" customFormat="1" x14ac:dyDescent="0.2">
      <c r="O1879" s="204"/>
    </row>
    <row r="1880" spans="15:15" s="203" customFormat="1" x14ac:dyDescent="0.2">
      <c r="O1880" s="204"/>
    </row>
    <row r="1881" spans="15:15" s="203" customFormat="1" x14ac:dyDescent="0.2">
      <c r="O1881" s="204"/>
    </row>
    <row r="1882" spans="15:15" s="203" customFormat="1" x14ac:dyDescent="0.2">
      <c r="O1882" s="204"/>
    </row>
    <row r="1883" spans="15:15" s="203" customFormat="1" x14ac:dyDescent="0.2">
      <c r="O1883" s="204"/>
    </row>
    <row r="1884" spans="15:15" s="203" customFormat="1" x14ac:dyDescent="0.2">
      <c r="O1884" s="204"/>
    </row>
    <row r="1885" spans="15:15" s="203" customFormat="1" x14ac:dyDescent="0.2">
      <c r="O1885" s="204"/>
    </row>
    <row r="1886" spans="15:15" s="203" customFormat="1" x14ac:dyDescent="0.2">
      <c r="O1886" s="204"/>
    </row>
    <row r="1887" spans="15:15" s="203" customFormat="1" x14ac:dyDescent="0.2">
      <c r="O1887" s="204"/>
    </row>
    <row r="1888" spans="15:15" s="203" customFormat="1" x14ac:dyDescent="0.2">
      <c r="O1888" s="204"/>
    </row>
    <row r="1889" spans="15:15" s="203" customFormat="1" x14ac:dyDescent="0.2">
      <c r="O1889" s="204"/>
    </row>
    <row r="1890" spans="15:15" s="203" customFormat="1" x14ac:dyDescent="0.2">
      <c r="O1890" s="204"/>
    </row>
    <row r="1891" spans="15:15" s="203" customFormat="1" x14ac:dyDescent="0.2">
      <c r="O1891" s="204"/>
    </row>
    <row r="1892" spans="15:15" s="203" customFormat="1" x14ac:dyDescent="0.2">
      <c r="O1892" s="204"/>
    </row>
    <row r="1893" spans="15:15" s="203" customFormat="1" x14ac:dyDescent="0.2">
      <c r="O1893" s="204"/>
    </row>
    <row r="1894" spans="15:15" s="203" customFormat="1" x14ac:dyDescent="0.2">
      <c r="O1894" s="204"/>
    </row>
    <row r="1895" spans="15:15" s="203" customFormat="1" x14ac:dyDescent="0.2">
      <c r="O1895" s="204"/>
    </row>
    <row r="1896" spans="15:15" s="203" customFormat="1" x14ac:dyDescent="0.2">
      <c r="O1896" s="204"/>
    </row>
    <row r="1897" spans="15:15" s="203" customFormat="1" x14ac:dyDescent="0.2">
      <c r="O1897" s="204"/>
    </row>
    <row r="1898" spans="15:15" s="203" customFormat="1" x14ac:dyDescent="0.2">
      <c r="O1898" s="204"/>
    </row>
    <row r="1899" spans="15:15" s="203" customFormat="1" x14ac:dyDescent="0.2">
      <c r="O1899" s="204"/>
    </row>
    <row r="1900" spans="15:15" s="203" customFormat="1" x14ac:dyDescent="0.2">
      <c r="O1900" s="204"/>
    </row>
    <row r="1901" spans="15:15" s="203" customFormat="1" x14ac:dyDescent="0.2">
      <c r="O1901" s="204"/>
    </row>
    <row r="1902" spans="15:15" s="203" customFormat="1" x14ac:dyDescent="0.2">
      <c r="O1902" s="204"/>
    </row>
    <row r="1903" spans="15:15" s="203" customFormat="1" x14ac:dyDescent="0.2">
      <c r="O1903" s="204"/>
    </row>
    <row r="1904" spans="15:15" s="203" customFormat="1" x14ac:dyDescent="0.2">
      <c r="O1904" s="204"/>
    </row>
    <row r="1905" spans="15:15" s="203" customFormat="1" x14ac:dyDescent="0.2">
      <c r="O1905" s="204"/>
    </row>
    <row r="1906" spans="15:15" s="203" customFormat="1" x14ac:dyDescent="0.2">
      <c r="O1906" s="204"/>
    </row>
    <row r="1907" spans="15:15" s="203" customFormat="1" x14ac:dyDescent="0.2">
      <c r="O1907" s="204"/>
    </row>
    <row r="1908" spans="15:15" s="203" customFormat="1" x14ac:dyDescent="0.2">
      <c r="O1908" s="204"/>
    </row>
    <row r="1909" spans="15:15" s="203" customFormat="1" x14ac:dyDescent="0.2">
      <c r="O1909" s="204"/>
    </row>
    <row r="1910" spans="15:15" s="203" customFormat="1" x14ac:dyDescent="0.2">
      <c r="O1910" s="204"/>
    </row>
    <row r="1911" spans="15:15" s="203" customFormat="1" x14ac:dyDescent="0.2">
      <c r="O1911" s="204"/>
    </row>
    <row r="1912" spans="15:15" s="203" customFormat="1" x14ac:dyDescent="0.2">
      <c r="O1912" s="204"/>
    </row>
    <row r="1913" spans="15:15" s="203" customFormat="1" x14ac:dyDescent="0.2">
      <c r="O1913" s="204"/>
    </row>
    <row r="1914" spans="15:15" s="203" customFormat="1" x14ac:dyDescent="0.2">
      <c r="O1914" s="204"/>
    </row>
    <row r="1915" spans="15:15" s="203" customFormat="1" x14ac:dyDescent="0.2">
      <c r="O1915" s="204"/>
    </row>
    <row r="1916" spans="15:15" s="203" customFormat="1" x14ac:dyDescent="0.2">
      <c r="O1916" s="204"/>
    </row>
    <row r="1917" spans="15:15" s="203" customFormat="1" x14ac:dyDescent="0.2">
      <c r="O1917" s="204"/>
    </row>
    <row r="1918" spans="15:15" s="203" customFormat="1" x14ac:dyDescent="0.2">
      <c r="O1918" s="204"/>
    </row>
    <row r="1919" spans="15:15" s="203" customFormat="1" x14ac:dyDescent="0.2">
      <c r="O1919" s="204"/>
    </row>
    <row r="1920" spans="15:15" s="203" customFormat="1" x14ac:dyDescent="0.2">
      <c r="O1920" s="204"/>
    </row>
    <row r="1921" spans="15:15" s="203" customFormat="1" x14ac:dyDescent="0.2">
      <c r="O1921" s="204"/>
    </row>
    <row r="1922" spans="15:15" s="203" customFormat="1" x14ac:dyDescent="0.2">
      <c r="O1922" s="204"/>
    </row>
    <row r="1923" spans="15:15" s="203" customFormat="1" x14ac:dyDescent="0.2">
      <c r="O1923" s="204"/>
    </row>
    <row r="1924" spans="15:15" s="203" customFormat="1" x14ac:dyDescent="0.2">
      <c r="O1924" s="204"/>
    </row>
    <row r="1925" spans="15:15" s="203" customFormat="1" x14ac:dyDescent="0.2">
      <c r="O1925" s="204"/>
    </row>
    <row r="1926" spans="15:15" s="203" customFormat="1" x14ac:dyDescent="0.2">
      <c r="O1926" s="204"/>
    </row>
    <row r="1927" spans="15:15" s="203" customFormat="1" x14ac:dyDescent="0.2">
      <c r="O1927" s="204"/>
    </row>
    <row r="1928" spans="15:15" s="203" customFormat="1" x14ac:dyDescent="0.2">
      <c r="O1928" s="204"/>
    </row>
    <row r="1929" spans="15:15" s="203" customFormat="1" x14ac:dyDescent="0.2">
      <c r="O1929" s="204"/>
    </row>
    <row r="1930" spans="15:15" s="203" customFormat="1" x14ac:dyDescent="0.2">
      <c r="O1930" s="204"/>
    </row>
    <row r="1931" spans="15:15" s="203" customFormat="1" x14ac:dyDescent="0.2">
      <c r="O1931" s="204"/>
    </row>
    <row r="1932" spans="15:15" s="203" customFormat="1" x14ac:dyDescent="0.2">
      <c r="O1932" s="204"/>
    </row>
    <row r="1933" spans="15:15" s="203" customFormat="1" x14ac:dyDescent="0.2">
      <c r="O1933" s="204"/>
    </row>
    <row r="1934" spans="15:15" s="203" customFormat="1" x14ac:dyDescent="0.2">
      <c r="O1934" s="204"/>
    </row>
    <row r="1935" spans="15:15" s="203" customFormat="1" x14ac:dyDescent="0.2">
      <c r="O1935" s="204"/>
    </row>
    <row r="1936" spans="15:15" s="203" customFormat="1" x14ac:dyDescent="0.2">
      <c r="O1936" s="204"/>
    </row>
    <row r="1937" spans="15:15" s="203" customFormat="1" x14ac:dyDescent="0.2">
      <c r="O1937" s="204"/>
    </row>
    <row r="1938" spans="15:15" s="203" customFormat="1" x14ac:dyDescent="0.2">
      <c r="O1938" s="204"/>
    </row>
    <row r="1939" spans="15:15" s="203" customFormat="1" x14ac:dyDescent="0.2">
      <c r="O1939" s="204"/>
    </row>
    <row r="1940" spans="15:15" s="203" customFormat="1" x14ac:dyDescent="0.2">
      <c r="O1940" s="204"/>
    </row>
    <row r="1941" spans="15:15" s="203" customFormat="1" x14ac:dyDescent="0.2">
      <c r="O1941" s="204"/>
    </row>
    <row r="1942" spans="15:15" s="203" customFormat="1" x14ac:dyDescent="0.2">
      <c r="O1942" s="204"/>
    </row>
    <row r="1943" spans="15:15" s="203" customFormat="1" x14ac:dyDescent="0.2">
      <c r="O1943" s="204"/>
    </row>
    <row r="1944" spans="15:15" s="203" customFormat="1" x14ac:dyDescent="0.2">
      <c r="O1944" s="204"/>
    </row>
    <row r="1945" spans="15:15" s="203" customFormat="1" x14ac:dyDescent="0.2">
      <c r="O1945" s="204"/>
    </row>
    <row r="1946" spans="15:15" s="203" customFormat="1" x14ac:dyDescent="0.2">
      <c r="O1946" s="204"/>
    </row>
    <row r="1947" spans="15:15" s="203" customFormat="1" x14ac:dyDescent="0.2">
      <c r="O1947" s="204"/>
    </row>
    <row r="1948" spans="15:15" s="203" customFormat="1" x14ac:dyDescent="0.2">
      <c r="O1948" s="204"/>
    </row>
    <row r="1949" spans="15:15" s="203" customFormat="1" x14ac:dyDescent="0.2">
      <c r="O1949" s="204"/>
    </row>
    <row r="1950" spans="15:15" s="203" customFormat="1" x14ac:dyDescent="0.2">
      <c r="O1950" s="204"/>
    </row>
    <row r="1951" spans="15:15" s="203" customFormat="1" x14ac:dyDescent="0.2">
      <c r="O1951" s="204"/>
    </row>
    <row r="1952" spans="15:15" s="203" customFormat="1" x14ac:dyDescent="0.2">
      <c r="O1952" s="204"/>
    </row>
    <row r="1953" spans="15:15" s="203" customFormat="1" x14ac:dyDescent="0.2">
      <c r="O1953" s="204"/>
    </row>
    <row r="1954" spans="15:15" s="203" customFormat="1" x14ac:dyDescent="0.2">
      <c r="O1954" s="204"/>
    </row>
    <row r="1955" spans="15:15" s="203" customFormat="1" x14ac:dyDescent="0.2">
      <c r="O1955" s="204"/>
    </row>
    <row r="1956" spans="15:15" s="203" customFormat="1" x14ac:dyDescent="0.2">
      <c r="O1956" s="204"/>
    </row>
    <row r="1957" spans="15:15" s="203" customFormat="1" x14ac:dyDescent="0.2">
      <c r="O1957" s="204"/>
    </row>
    <row r="1958" spans="15:15" s="203" customFormat="1" x14ac:dyDescent="0.2">
      <c r="O1958" s="204"/>
    </row>
    <row r="1959" spans="15:15" s="203" customFormat="1" x14ac:dyDescent="0.2">
      <c r="O1959" s="204"/>
    </row>
    <row r="1960" spans="15:15" s="203" customFormat="1" x14ac:dyDescent="0.2">
      <c r="O1960" s="204"/>
    </row>
    <row r="1961" spans="15:15" s="203" customFormat="1" x14ac:dyDescent="0.2">
      <c r="O1961" s="204"/>
    </row>
    <row r="1962" spans="15:15" s="203" customFormat="1" x14ac:dyDescent="0.2">
      <c r="O1962" s="204"/>
    </row>
    <row r="1963" spans="15:15" s="203" customFormat="1" x14ac:dyDescent="0.2">
      <c r="O1963" s="204"/>
    </row>
    <row r="1964" spans="15:15" s="203" customFormat="1" x14ac:dyDescent="0.2">
      <c r="O1964" s="204"/>
    </row>
    <row r="1965" spans="15:15" s="203" customFormat="1" x14ac:dyDescent="0.2">
      <c r="O1965" s="204"/>
    </row>
    <row r="1966" spans="15:15" s="203" customFormat="1" x14ac:dyDescent="0.2">
      <c r="O1966" s="204"/>
    </row>
    <row r="1967" spans="15:15" s="203" customFormat="1" x14ac:dyDescent="0.2">
      <c r="O1967" s="204"/>
    </row>
    <row r="1968" spans="15:15" s="203" customFormat="1" x14ac:dyDescent="0.2">
      <c r="O1968" s="204"/>
    </row>
    <row r="1969" spans="15:15" s="203" customFormat="1" x14ac:dyDescent="0.2">
      <c r="O1969" s="204"/>
    </row>
    <row r="1970" spans="15:15" s="203" customFormat="1" x14ac:dyDescent="0.2">
      <c r="O1970" s="204"/>
    </row>
    <row r="1971" spans="15:15" s="203" customFormat="1" x14ac:dyDescent="0.2">
      <c r="O1971" s="204"/>
    </row>
    <row r="1972" spans="15:15" s="203" customFormat="1" x14ac:dyDescent="0.2">
      <c r="O1972" s="204"/>
    </row>
    <row r="1973" spans="15:15" s="203" customFormat="1" x14ac:dyDescent="0.2">
      <c r="O1973" s="204"/>
    </row>
    <row r="1974" spans="15:15" s="203" customFormat="1" x14ac:dyDescent="0.2">
      <c r="O1974" s="204"/>
    </row>
    <row r="1975" spans="15:15" s="203" customFormat="1" x14ac:dyDescent="0.2">
      <c r="O1975" s="204"/>
    </row>
    <row r="1976" spans="15:15" s="203" customFormat="1" x14ac:dyDescent="0.2">
      <c r="O1976" s="204"/>
    </row>
    <row r="1977" spans="15:15" s="203" customFormat="1" x14ac:dyDescent="0.2">
      <c r="O1977" s="204"/>
    </row>
    <row r="1978" spans="15:15" s="203" customFormat="1" x14ac:dyDescent="0.2">
      <c r="O1978" s="204"/>
    </row>
    <row r="1979" spans="15:15" s="203" customFormat="1" x14ac:dyDescent="0.2">
      <c r="O1979" s="204"/>
    </row>
    <row r="1980" spans="15:15" s="203" customFormat="1" x14ac:dyDescent="0.2">
      <c r="O1980" s="204"/>
    </row>
    <row r="1981" spans="15:15" s="203" customFormat="1" x14ac:dyDescent="0.2">
      <c r="O1981" s="204"/>
    </row>
    <row r="1982" spans="15:15" s="203" customFormat="1" x14ac:dyDescent="0.2">
      <c r="O1982" s="204"/>
    </row>
    <row r="1983" spans="15:15" s="203" customFormat="1" x14ac:dyDescent="0.2">
      <c r="O1983" s="204"/>
    </row>
    <row r="1984" spans="15:15" s="203" customFormat="1" x14ac:dyDescent="0.2">
      <c r="O1984" s="204"/>
    </row>
    <row r="1985" spans="15:15" s="203" customFormat="1" x14ac:dyDescent="0.2">
      <c r="O1985" s="204"/>
    </row>
    <row r="1986" spans="15:15" s="203" customFormat="1" x14ac:dyDescent="0.2">
      <c r="O1986" s="204"/>
    </row>
    <row r="1987" spans="15:15" s="203" customFormat="1" x14ac:dyDescent="0.2">
      <c r="O1987" s="204"/>
    </row>
    <row r="1988" spans="15:15" s="203" customFormat="1" x14ac:dyDescent="0.2">
      <c r="O1988" s="204"/>
    </row>
    <row r="1989" spans="15:15" s="203" customFormat="1" x14ac:dyDescent="0.2">
      <c r="O1989" s="204"/>
    </row>
    <row r="1990" spans="15:15" s="203" customFormat="1" x14ac:dyDescent="0.2">
      <c r="O1990" s="204"/>
    </row>
    <row r="1991" spans="15:15" s="203" customFormat="1" x14ac:dyDescent="0.2">
      <c r="O1991" s="204"/>
    </row>
    <row r="1992" spans="15:15" s="203" customFormat="1" x14ac:dyDescent="0.2">
      <c r="O1992" s="204"/>
    </row>
    <row r="1993" spans="15:15" s="203" customFormat="1" x14ac:dyDescent="0.2">
      <c r="O1993" s="204"/>
    </row>
    <row r="1994" spans="15:15" s="203" customFormat="1" x14ac:dyDescent="0.2">
      <c r="O1994" s="204"/>
    </row>
    <row r="1995" spans="15:15" s="203" customFormat="1" x14ac:dyDescent="0.2">
      <c r="O1995" s="204"/>
    </row>
    <row r="1996" spans="15:15" s="203" customFormat="1" x14ac:dyDescent="0.2">
      <c r="O1996" s="204"/>
    </row>
    <row r="1997" spans="15:15" s="203" customFormat="1" x14ac:dyDescent="0.2">
      <c r="O1997" s="204"/>
    </row>
    <row r="1998" spans="15:15" s="203" customFormat="1" x14ac:dyDescent="0.2">
      <c r="O1998" s="204"/>
    </row>
    <row r="1999" spans="15:15" s="203" customFormat="1" x14ac:dyDescent="0.2">
      <c r="O1999" s="204"/>
    </row>
    <row r="2000" spans="15:15" s="203" customFormat="1" x14ac:dyDescent="0.2">
      <c r="O2000" s="204"/>
    </row>
    <row r="2001" spans="15:15" s="203" customFormat="1" x14ac:dyDescent="0.2">
      <c r="O2001" s="204"/>
    </row>
    <row r="2002" spans="15:15" s="203" customFormat="1" x14ac:dyDescent="0.2">
      <c r="O2002" s="204"/>
    </row>
    <row r="2003" spans="15:15" s="203" customFormat="1" x14ac:dyDescent="0.2">
      <c r="O2003" s="204"/>
    </row>
    <row r="2004" spans="15:15" s="203" customFormat="1" x14ac:dyDescent="0.2">
      <c r="O2004" s="204"/>
    </row>
    <row r="2005" spans="15:15" s="203" customFormat="1" x14ac:dyDescent="0.2">
      <c r="O2005" s="204"/>
    </row>
    <row r="2006" spans="15:15" s="203" customFormat="1" x14ac:dyDescent="0.2">
      <c r="O2006" s="204"/>
    </row>
    <row r="2007" spans="15:15" s="203" customFormat="1" x14ac:dyDescent="0.2">
      <c r="O2007" s="204"/>
    </row>
    <row r="2008" spans="15:15" s="203" customFormat="1" x14ac:dyDescent="0.2">
      <c r="O2008" s="204"/>
    </row>
    <row r="2009" spans="15:15" s="203" customFormat="1" x14ac:dyDescent="0.2">
      <c r="O2009" s="204"/>
    </row>
    <row r="2010" spans="15:15" s="203" customFormat="1" x14ac:dyDescent="0.2">
      <c r="O2010" s="204"/>
    </row>
    <row r="2011" spans="15:15" s="203" customFormat="1" x14ac:dyDescent="0.2">
      <c r="O2011" s="204"/>
    </row>
    <row r="2012" spans="15:15" s="203" customFormat="1" x14ac:dyDescent="0.2">
      <c r="O2012" s="204"/>
    </row>
    <row r="2013" spans="15:15" s="203" customFormat="1" x14ac:dyDescent="0.2">
      <c r="O2013" s="204"/>
    </row>
    <row r="2014" spans="15:15" s="203" customFormat="1" x14ac:dyDescent="0.2">
      <c r="O2014" s="204"/>
    </row>
    <row r="2015" spans="15:15" s="203" customFormat="1" x14ac:dyDescent="0.2">
      <c r="O2015" s="204"/>
    </row>
    <row r="2016" spans="15:15" s="203" customFormat="1" x14ac:dyDescent="0.2">
      <c r="O2016" s="204"/>
    </row>
    <row r="2017" spans="15:15" s="203" customFormat="1" x14ac:dyDescent="0.2">
      <c r="O2017" s="204"/>
    </row>
    <row r="2018" spans="15:15" s="203" customFormat="1" x14ac:dyDescent="0.2">
      <c r="O2018" s="204"/>
    </row>
    <row r="2019" spans="15:15" s="203" customFormat="1" x14ac:dyDescent="0.2">
      <c r="O2019" s="204"/>
    </row>
    <row r="2020" spans="15:15" s="203" customFormat="1" x14ac:dyDescent="0.2">
      <c r="O2020" s="204"/>
    </row>
    <row r="2021" spans="15:15" s="203" customFormat="1" x14ac:dyDescent="0.2">
      <c r="O2021" s="204"/>
    </row>
    <row r="2022" spans="15:15" s="203" customFormat="1" x14ac:dyDescent="0.2">
      <c r="O2022" s="204"/>
    </row>
    <row r="2023" spans="15:15" s="203" customFormat="1" x14ac:dyDescent="0.2">
      <c r="O2023" s="204"/>
    </row>
    <row r="2024" spans="15:15" s="203" customFormat="1" x14ac:dyDescent="0.2">
      <c r="O2024" s="204"/>
    </row>
    <row r="2025" spans="15:15" s="203" customFormat="1" x14ac:dyDescent="0.2">
      <c r="O2025" s="204"/>
    </row>
    <row r="2026" spans="15:15" s="203" customFormat="1" x14ac:dyDescent="0.2">
      <c r="O2026" s="204"/>
    </row>
    <row r="2027" spans="15:15" s="203" customFormat="1" x14ac:dyDescent="0.2">
      <c r="O2027" s="204"/>
    </row>
    <row r="2028" spans="15:15" s="203" customFormat="1" x14ac:dyDescent="0.2">
      <c r="O2028" s="204"/>
    </row>
    <row r="2029" spans="15:15" s="203" customFormat="1" x14ac:dyDescent="0.2">
      <c r="O2029" s="204"/>
    </row>
    <row r="2030" spans="15:15" s="203" customFormat="1" x14ac:dyDescent="0.2">
      <c r="O2030" s="204"/>
    </row>
    <row r="2031" spans="15:15" s="203" customFormat="1" x14ac:dyDescent="0.2">
      <c r="O2031" s="204"/>
    </row>
    <row r="2032" spans="15:15" s="203" customFormat="1" x14ac:dyDescent="0.2">
      <c r="O2032" s="204"/>
    </row>
    <row r="2033" spans="15:15" s="203" customFormat="1" x14ac:dyDescent="0.2">
      <c r="O2033" s="204"/>
    </row>
    <row r="2034" spans="15:15" s="203" customFormat="1" x14ac:dyDescent="0.2">
      <c r="O2034" s="204"/>
    </row>
    <row r="2035" spans="15:15" s="203" customFormat="1" x14ac:dyDescent="0.2">
      <c r="O2035" s="204"/>
    </row>
    <row r="2036" spans="15:15" s="203" customFormat="1" x14ac:dyDescent="0.2">
      <c r="O2036" s="204"/>
    </row>
    <row r="2037" spans="15:15" s="203" customFormat="1" x14ac:dyDescent="0.2">
      <c r="O2037" s="204"/>
    </row>
    <row r="2038" spans="15:15" s="203" customFormat="1" x14ac:dyDescent="0.2">
      <c r="O2038" s="204"/>
    </row>
    <row r="2039" spans="15:15" s="203" customFormat="1" x14ac:dyDescent="0.2">
      <c r="O2039" s="204"/>
    </row>
    <row r="2040" spans="15:15" s="203" customFormat="1" x14ac:dyDescent="0.2">
      <c r="O2040" s="204"/>
    </row>
    <row r="2041" spans="15:15" s="203" customFormat="1" x14ac:dyDescent="0.2">
      <c r="O2041" s="204"/>
    </row>
    <row r="2042" spans="15:15" s="203" customFormat="1" x14ac:dyDescent="0.2">
      <c r="O2042" s="204"/>
    </row>
    <row r="2043" spans="15:15" s="203" customFormat="1" x14ac:dyDescent="0.2">
      <c r="O2043" s="204"/>
    </row>
    <row r="2044" spans="15:15" s="203" customFormat="1" x14ac:dyDescent="0.2">
      <c r="O2044" s="204"/>
    </row>
    <row r="2045" spans="15:15" s="203" customFormat="1" x14ac:dyDescent="0.2">
      <c r="O2045" s="204"/>
    </row>
    <row r="2046" spans="15:15" s="203" customFormat="1" x14ac:dyDescent="0.2">
      <c r="O2046" s="204"/>
    </row>
    <row r="2047" spans="15:15" s="203" customFormat="1" x14ac:dyDescent="0.2">
      <c r="O2047" s="204"/>
    </row>
    <row r="2048" spans="15:15" s="203" customFormat="1" x14ac:dyDescent="0.2">
      <c r="O2048" s="204"/>
    </row>
    <row r="2049" spans="15:15" s="203" customFormat="1" x14ac:dyDescent="0.2">
      <c r="O2049" s="204"/>
    </row>
    <row r="2050" spans="15:15" s="203" customFormat="1" x14ac:dyDescent="0.2">
      <c r="O2050" s="204"/>
    </row>
    <row r="2051" spans="15:15" s="203" customFormat="1" x14ac:dyDescent="0.2">
      <c r="O2051" s="204"/>
    </row>
    <row r="2052" spans="15:15" s="203" customFormat="1" x14ac:dyDescent="0.2">
      <c r="O2052" s="204"/>
    </row>
    <row r="2053" spans="15:15" s="203" customFormat="1" x14ac:dyDescent="0.2">
      <c r="O2053" s="204"/>
    </row>
    <row r="2054" spans="15:15" s="203" customFormat="1" x14ac:dyDescent="0.2">
      <c r="O2054" s="204"/>
    </row>
    <row r="2055" spans="15:15" s="203" customFormat="1" x14ac:dyDescent="0.2">
      <c r="O2055" s="204"/>
    </row>
    <row r="2056" spans="15:15" s="203" customFormat="1" x14ac:dyDescent="0.2">
      <c r="O2056" s="204"/>
    </row>
    <row r="2057" spans="15:15" s="203" customFormat="1" x14ac:dyDescent="0.2">
      <c r="O2057" s="204"/>
    </row>
    <row r="2058" spans="15:15" s="203" customFormat="1" x14ac:dyDescent="0.2">
      <c r="O2058" s="204"/>
    </row>
    <row r="2059" spans="15:15" s="203" customFormat="1" x14ac:dyDescent="0.2">
      <c r="O2059" s="204"/>
    </row>
    <row r="2060" spans="15:15" s="203" customFormat="1" x14ac:dyDescent="0.2">
      <c r="O2060" s="204"/>
    </row>
    <row r="2061" spans="15:15" s="203" customFormat="1" x14ac:dyDescent="0.2">
      <c r="O2061" s="204"/>
    </row>
    <row r="2062" spans="15:15" s="203" customFormat="1" x14ac:dyDescent="0.2">
      <c r="O2062" s="204"/>
    </row>
    <row r="2063" spans="15:15" s="203" customFormat="1" x14ac:dyDescent="0.2">
      <c r="O2063" s="204"/>
    </row>
    <row r="2064" spans="15:15" s="203" customFormat="1" x14ac:dyDescent="0.2">
      <c r="O2064" s="204"/>
    </row>
    <row r="2065" spans="15:15" s="203" customFormat="1" x14ac:dyDescent="0.2">
      <c r="O2065" s="204"/>
    </row>
    <row r="2066" spans="15:15" s="203" customFormat="1" x14ac:dyDescent="0.2">
      <c r="O2066" s="204"/>
    </row>
    <row r="2067" spans="15:15" s="203" customFormat="1" x14ac:dyDescent="0.2">
      <c r="O2067" s="204"/>
    </row>
    <row r="2068" spans="15:15" s="203" customFormat="1" x14ac:dyDescent="0.2">
      <c r="O2068" s="204"/>
    </row>
    <row r="2069" spans="15:15" s="203" customFormat="1" x14ac:dyDescent="0.2">
      <c r="O2069" s="204"/>
    </row>
    <row r="2070" spans="15:15" s="203" customFormat="1" x14ac:dyDescent="0.2">
      <c r="O2070" s="204"/>
    </row>
    <row r="2071" spans="15:15" s="203" customFormat="1" x14ac:dyDescent="0.2">
      <c r="O2071" s="204"/>
    </row>
    <row r="2072" spans="15:15" s="203" customFormat="1" x14ac:dyDescent="0.2">
      <c r="O2072" s="204"/>
    </row>
    <row r="2073" spans="15:15" s="203" customFormat="1" x14ac:dyDescent="0.2">
      <c r="O2073" s="204"/>
    </row>
    <row r="2074" spans="15:15" s="203" customFormat="1" x14ac:dyDescent="0.2">
      <c r="O2074" s="204"/>
    </row>
    <row r="2075" spans="15:15" s="203" customFormat="1" x14ac:dyDescent="0.2">
      <c r="O2075" s="204"/>
    </row>
    <row r="2076" spans="15:15" s="203" customFormat="1" x14ac:dyDescent="0.2">
      <c r="O2076" s="204"/>
    </row>
    <row r="2077" spans="15:15" s="203" customFormat="1" x14ac:dyDescent="0.2">
      <c r="O2077" s="204"/>
    </row>
    <row r="2078" spans="15:15" s="203" customFormat="1" x14ac:dyDescent="0.2">
      <c r="O2078" s="204"/>
    </row>
    <row r="2079" spans="15:15" s="203" customFormat="1" x14ac:dyDescent="0.2">
      <c r="O2079" s="204"/>
    </row>
    <row r="2080" spans="15:15" s="203" customFormat="1" x14ac:dyDescent="0.2">
      <c r="O2080" s="204"/>
    </row>
    <row r="2081" spans="15:15" s="203" customFormat="1" x14ac:dyDescent="0.2">
      <c r="O2081" s="204"/>
    </row>
    <row r="2082" spans="15:15" s="203" customFormat="1" x14ac:dyDescent="0.2">
      <c r="O2082" s="204"/>
    </row>
    <row r="2083" spans="15:15" s="203" customFormat="1" x14ac:dyDescent="0.2">
      <c r="O2083" s="204"/>
    </row>
    <row r="2084" spans="15:15" s="203" customFormat="1" x14ac:dyDescent="0.2">
      <c r="O2084" s="204"/>
    </row>
    <row r="2085" spans="15:15" s="203" customFormat="1" x14ac:dyDescent="0.2">
      <c r="O2085" s="204"/>
    </row>
    <row r="2086" spans="15:15" s="203" customFormat="1" x14ac:dyDescent="0.2">
      <c r="O2086" s="204"/>
    </row>
    <row r="2087" spans="15:15" s="203" customFormat="1" x14ac:dyDescent="0.2">
      <c r="O2087" s="204"/>
    </row>
    <row r="2088" spans="15:15" s="203" customFormat="1" x14ac:dyDescent="0.2">
      <c r="O2088" s="204"/>
    </row>
    <row r="2089" spans="15:15" s="203" customFormat="1" x14ac:dyDescent="0.2">
      <c r="O2089" s="204"/>
    </row>
    <row r="2090" spans="15:15" s="203" customFormat="1" x14ac:dyDescent="0.2">
      <c r="O2090" s="204"/>
    </row>
    <row r="2091" spans="15:15" s="203" customFormat="1" x14ac:dyDescent="0.2">
      <c r="O2091" s="204"/>
    </row>
    <row r="2092" spans="15:15" s="203" customFormat="1" x14ac:dyDescent="0.2">
      <c r="O2092" s="204"/>
    </row>
    <row r="2093" spans="15:15" s="203" customFormat="1" x14ac:dyDescent="0.2">
      <c r="O2093" s="204"/>
    </row>
    <row r="2094" spans="15:15" s="203" customFormat="1" x14ac:dyDescent="0.2">
      <c r="O2094" s="204"/>
    </row>
    <row r="2095" spans="15:15" s="203" customFormat="1" x14ac:dyDescent="0.2">
      <c r="O2095" s="204"/>
    </row>
    <row r="2096" spans="15:15" s="203" customFormat="1" x14ac:dyDescent="0.2">
      <c r="O2096" s="204"/>
    </row>
    <row r="2097" spans="15:15" s="203" customFormat="1" x14ac:dyDescent="0.2">
      <c r="O2097" s="204"/>
    </row>
    <row r="2098" spans="15:15" s="203" customFormat="1" x14ac:dyDescent="0.2">
      <c r="O2098" s="204"/>
    </row>
    <row r="2099" spans="15:15" s="203" customFormat="1" x14ac:dyDescent="0.2">
      <c r="O2099" s="204"/>
    </row>
    <row r="2100" spans="15:15" s="203" customFormat="1" x14ac:dyDescent="0.2">
      <c r="O2100" s="204"/>
    </row>
    <row r="2101" spans="15:15" s="203" customFormat="1" x14ac:dyDescent="0.2">
      <c r="O2101" s="204"/>
    </row>
    <row r="2102" spans="15:15" s="203" customFormat="1" x14ac:dyDescent="0.2">
      <c r="O2102" s="204"/>
    </row>
    <row r="2103" spans="15:15" s="203" customFormat="1" x14ac:dyDescent="0.2">
      <c r="O2103" s="204"/>
    </row>
    <row r="2104" spans="15:15" s="203" customFormat="1" x14ac:dyDescent="0.2">
      <c r="O2104" s="204"/>
    </row>
    <row r="2105" spans="15:15" s="203" customFormat="1" x14ac:dyDescent="0.2">
      <c r="O2105" s="204"/>
    </row>
    <row r="2106" spans="15:15" s="203" customFormat="1" x14ac:dyDescent="0.2">
      <c r="O2106" s="204"/>
    </row>
    <row r="2107" spans="15:15" s="203" customFormat="1" x14ac:dyDescent="0.2">
      <c r="O2107" s="204"/>
    </row>
    <row r="2108" spans="15:15" s="203" customFormat="1" x14ac:dyDescent="0.2">
      <c r="O2108" s="204"/>
    </row>
    <row r="2109" spans="15:15" s="203" customFormat="1" x14ac:dyDescent="0.2">
      <c r="O2109" s="204"/>
    </row>
    <row r="2110" spans="15:15" s="203" customFormat="1" x14ac:dyDescent="0.2">
      <c r="O2110" s="204"/>
    </row>
    <row r="2111" spans="15:15" s="203" customFormat="1" x14ac:dyDescent="0.2">
      <c r="O2111" s="204"/>
    </row>
    <row r="2112" spans="15:15" s="203" customFormat="1" x14ac:dyDescent="0.2">
      <c r="O2112" s="204"/>
    </row>
    <row r="2113" spans="15:15" s="203" customFormat="1" x14ac:dyDescent="0.2">
      <c r="O2113" s="204"/>
    </row>
    <row r="2114" spans="15:15" s="203" customFormat="1" x14ac:dyDescent="0.2">
      <c r="O2114" s="204"/>
    </row>
    <row r="2115" spans="15:15" s="203" customFormat="1" x14ac:dyDescent="0.2">
      <c r="O2115" s="204"/>
    </row>
    <row r="2116" spans="15:15" s="203" customFormat="1" x14ac:dyDescent="0.2">
      <c r="O2116" s="204"/>
    </row>
    <row r="2117" spans="15:15" s="203" customFormat="1" x14ac:dyDescent="0.2">
      <c r="O2117" s="204"/>
    </row>
    <row r="2118" spans="15:15" s="203" customFormat="1" x14ac:dyDescent="0.2">
      <c r="O2118" s="204"/>
    </row>
    <row r="2119" spans="15:15" s="203" customFormat="1" x14ac:dyDescent="0.2">
      <c r="O2119" s="204"/>
    </row>
    <row r="2120" spans="15:15" s="203" customFormat="1" x14ac:dyDescent="0.2">
      <c r="O2120" s="204"/>
    </row>
    <row r="2121" spans="15:15" s="203" customFormat="1" x14ac:dyDescent="0.2">
      <c r="O2121" s="204"/>
    </row>
    <row r="2122" spans="15:15" s="203" customFormat="1" x14ac:dyDescent="0.2">
      <c r="O2122" s="204"/>
    </row>
    <row r="2123" spans="15:15" s="203" customFormat="1" x14ac:dyDescent="0.2">
      <c r="O2123" s="204"/>
    </row>
    <row r="2124" spans="15:15" s="203" customFormat="1" x14ac:dyDescent="0.2">
      <c r="O2124" s="204"/>
    </row>
    <row r="2125" spans="15:15" s="203" customFormat="1" x14ac:dyDescent="0.2">
      <c r="O2125" s="204"/>
    </row>
    <row r="2126" spans="15:15" s="203" customFormat="1" x14ac:dyDescent="0.2">
      <c r="O2126" s="204"/>
    </row>
    <row r="2127" spans="15:15" s="203" customFormat="1" x14ac:dyDescent="0.2">
      <c r="O2127" s="204"/>
    </row>
    <row r="2128" spans="15:15" s="203" customFormat="1" x14ac:dyDescent="0.2">
      <c r="O2128" s="204"/>
    </row>
    <row r="2129" spans="15:15" s="203" customFormat="1" x14ac:dyDescent="0.2">
      <c r="O2129" s="204"/>
    </row>
    <row r="2130" spans="15:15" s="203" customFormat="1" x14ac:dyDescent="0.2">
      <c r="O2130" s="204"/>
    </row>
    <row r="2131" spans="15:15" s="203" customFormat="1" x14ac:dyDescent="0.2">
      <c r="O2131" s="204"/>
    </row>
    <row r="2132" spans="15:15" s="203" customFormat="1" x14ac:dyDescent="0.2">
      <c r="O2132" s="204"/>
    </row>
    <row r="2133" spans="15:15" s="203" customFormat="1" x14ac:dyDescent="0.2">
      <c r="O2133" s="204"/>
    </row>
    <row r="2134" spans="15:15" s="203" customFormat="1" x14ac:dyDescent="0.2">
      <c r="O2134" s="204"/>
    </row>
    <row r="2135" spans="15:15" s="203" customFormat="1" x14ac:dyDescent="0.2">
      <c r="O2135" s="204"/>
    </row>
    <row r="2136" spans="15:15" s="203" customFormat="1" x14ac:dyDescent="0.2">
      <c r="O2136" s="204"/>
    </row>
    <row r="2137" spans="15:15" s="203" customFormat="1" x14ac:dyDescent="0.2">
      <c r="O2137" s="204"/>
    </row>
    <row r="2138" spans="15:15" s="203" customFormat="1" x14ac:dyDescent="0.2">
      <c r="O2138" s="204"/>
    </row>
    <row r="2139" spans="15:15" s="203" customFormat="1" x14ac:dyDescent="0.2">
      <c r="O2139" s="204"/>
    </row>
    <row r="2140" spans="15:15" s="203" customFormat="1" x14ac:dyDescent="0.2">
      <c r="O2140" s="204"/>
    </row>
    <row r="2141" spans="15:15" s="203" customFormat="1" x14ac:dyDescent="0.2">
      <c r="O2141" s="204"/>
    </row>
    <row r="2142" spans="15:15" s="203" customFormat="1" x14ac:dyDescent="0.2">
      <c r="O2142" s="204"/>
    </row>
    <row r="2143" spans="15:15" s="203" customFormat="1" x14ac:dyDescent="0.2">
      <c r="O2143" s="204"/>
    </row>
    <row r="2144" spans="15:15" s="203" customFormat="1" x14ac:dyDescent="0.2">
      <c r="O2144" s="204"/>
    </row>
    <row r="2145" spans="15:15" s="203" customFormat="1" x14ac:dyDescent="0.2">
      <c r="O2145" s="204"/>
    </row>
    <row r="2146" spans="15:15" s="203" customFormat="1" x14ac:dyDescent="0.2">
      <c r="O2146" s="204"/>
    </row>
    <row r="2147" spans="15:15" s="203" customFormat="1" x14ac:dyDescent="0.2">
      <c r="O2147" s="204"/>
    </row>
    <row r="2148" spans="15:15" s="203" customFormat="1" x14ac:dyDescent="0.2">
      <c r="O2148" s="204"/>
    </row>
    <row r="2149" spans="15:15" s="203" customFormat="1" x14ac:dyDescent="0.2">
      <c r="O2149" s="204"/>
    </row>
    <row r="2150" spans="15:15" s="203" customFormat="1" x14ac:dyDescent="0.2">
      <c r="O2150" s="204"/>
    </row>
    <row r="2151" spans="15:15" s="203" customFormat="1" x14ac:dyDescent="0.2">
      <c r="O2151" s="204"/>
    </row>
    <row r="2152" spans="15:15" s="203" customFormat="1" x14ac:dyDescent="0.2">
      <c r="O2152" s="204"/>
    </row>
    <row r="2153" spans="15:15" s="203" customFormat="1" x14ac:dyDescent="0.2">
      <c r="O2153" s="204"/>
    </row>
    <row r="2154" spans="15:15" s="203" customFormat="1" x14ac:dyDescent="0.2">
      <c r="O2154" s="204"/>
    </row>
    <row r="2155" spans="15:15" s="203" customFormat="1" x14ac:dyDescent="0.2">
      <c r="O2155" s="204"/>
    </row>
    <row r="2156" spans="15:15" s="203" customFormat="1" x14ac:dyDescent="0.2">
      <c r="O2156" s="204"/>
    </row>
    <row r="2157" spans="15:15" s="203" customFormat="1" x14ac:dyDescent="0.2">
      <c r="O2157" s="204"/>
    </row>
    <row r="2158" spans="15:15" s="203" customFormat="1" x14ac:dyDescent="0.2">
      <c r="O2158" s="204"/>
    </row>
    <row r="2159" spans="15:15" s="203" customFormat="1" x14ac:dyDescent="0.2">
      <c r="O2159" s="204"/>
    </row>
    <row r="2160" spans="15:15" s="203" customFormat="1" x14ac:dyDescent="0.2">
      <c r="O2160" s="204"/>
    </row>
    <row r="2161" spans="15:15" s="203" customFormat="1" x14ac:dyDescent="0.2">
      <c r="O2161" s="204"/>
    </row>
    <row r="2162" spans="15:15" s="203" customFormat="1" x14ac:dyDescent="0.2">
      <c r="O2162" s="204"/>
    </row>
    <row r="2163" spans="15:15" s="203" customFormat="1" x14ac:dyDescent="0.2">
      <c r="O2163" s="204"/>
    </row>
    <row r="2164" spans="15:15" s="203" customFormat="1" x14ac:dyDescent="0.2">
      <c r="O2164" s="204"/>
    </row>
    <row r="2165" spans="15:15" s="203" customFormat="1" x14ac:dyDescent="0.2">
      <c r="O2165" s="204"/>
    </row>
    <row r="2166" spans="15:15" s="203" customFormat="1" x14ac:dyDescent="0.2">
      <c r="O2166" s="204"/>
    </row>
    <row r="2167" spans="15:15" s="203" customFormat="1" x14ac:dyDescent="0.2">
      <c r="O2167" s="204"/>
    </row>
    <row r="2168" spans="15:15" s="203" customFormat="1" x14ac:dyDescent="0.2">
      <c r="O2168" s="204"/>
    </row>
    <row r="2169" spans="15:15" s="203" customFormat="1" x14ac:dyDescent="0.2">
      <c r="O2169" s="204"/>
    </row>
    <row r="2170" spans="15:15" s="203" customFormat="1" x14ac:dyDescent="0.2">
      <c r="O2170" s="204"/>
    </row>
    <row r="2171" spans="15:15" s="203" customFormat="1" x14ac:dyDescent="0.2">
      <c r="O2171" s="204"/>
    </row>
    <row r="2172" spans="15:15" s="203" customFormat="1" x14ac:dyDescent="0.2">
      <c r="O2172" s="204"/>
    </row>
    <row r="2173" spans="15:15" s="203" customFormat="1" x14ac:dyDescent="0.2">
      <c r="O2173" s="204"/>
    </row>
    <row r="2174" spans="15:15" s="203" customFormat="1" x14ac:dyDescent="0.2">
      <c r="O2174" s="204"/>
    </row>
    <row r="2175" spans="15:15" s="203" customFormat="1" x14ac:dyDescent="0.2">
      <c r="O2175" s="204"/>
    </row>
    <row r="2176" spans="15:15" s="203" customFormat="1" x14ac:dyDescent="0.2">
      <c r="O2176" s="204"/>
    </row>
    <row r="2177" spans="15:15" s="203" customFormat="1" x14ac:dyDescent="0.2">
      <c r="O2177" s="204"/>
    </row>
    <row r="2178" spans="15:15" s="203" customFormat="1" x14ac:dyDescent="0.2">
      <c r="O2178" s="204"/>
    </row>
    <row r="2179" spans="15:15" s="203" customFormat="1" x14ac:dyDescent="0.2">
      <c r="O2179" s="204"/>
    </row>
    <row r="2180" spans="15:15" s="203" customFormat="1" x14ac:dyDescent="0.2">
      <c r="O2180" s="204"/>
    </row>
    <row r="2181" spans="15:15" s="203" customFormat="1" x14ac:dyDescent="0.2">
      <c r="O2181" s="204"/>
    </row>
    <row r="2182" spans="15:15" s="203" customFormat="1" x14ac:dyDescent="0.2">
      <c r="O2182" s="204"/>
    </row>
    <row r="2183" spans="15:15" s="203" customFormat="1" x14ac:dyDescent="0.2">
      <c r="O2183" s="204"/>
    </row>
    <row r="2184" spans="15:15" s="203" customFormat="1" x14ac:dyDescent="0.2">
      <c r="O2184" s="204"/>
    </row>
    <row r="2185" spans="15:15" s="203" customFormat="1" x14ac:dyDescent="0.2">
      <c r="O2185" s="204"/>
    </row>
    <row r="2186" spans="15:15" s="203" customFormat="1" x14ac:dyDescent="0.2">
      <c r="O2186" s="204"/>
    </row>
    <row r="2187" spans="15:15" s="203" customFormat="1" x14ac:dyDescent="0.2">
      <c r="O2187" s="204"/>
    </row>
    <row r="2188" spans="15:15" s="203" customFormat="1" x14ac:dyDescent="0.2">
      <c r="O2188" s="204"/>
    </row>
    <row r="2189" spans="15:15" s="203" customFormat="1" x14ac:dyDescent="0.2">
      <c r="O2189" s="204"/>
    </row>
    <row r="2190" spans="15:15" s="203" customFormat="1" x14ac:dyDescent="0.2">
      <c r="O2190" s="204"/>
    </row>
    <row r="2191" spans="15:15" s="203" customFormat="1" x14ac:dyDescent="0.2">
      <c r="O2191" s="204"/>
    </row>
    <row r="2192" spans="15:15" s="203" customFormat="1" x14ac:dyDescent="0.2">
      <c r="O2192" s="204"/>
    </row>
    <row r="2193" spans="15:15" s="203" customFormat="1" x14ac:dyDescent="0.2">
      <c r="O2193" s="204"/>
    </row>
    <row r="2194" spans="15:15" s="203" customFormat="1" x14ac:dyDescent="0.2">
      <c r="O2194" s="204"/>
    </row>
    <row r="2195" spans="15:15" s="203" customFormat="1" x14ac:dyDescent="0.2">
      <c r="O2195" s="204"/>
    </row>
    <row r="2196" spans="15:15" s="203" customFormat="1" x14ac:dyDescent="0.2">
      <c r="O2196" s="204"/>
    </row>
    <row r="2197" spans="15:15" s="203" customFormat="1" x14ac:dyDescent="0.2">
      <c r="O2197" s="204"/>
    </row>
    <row r="2198" spans="15:15" s="203" customFormat="1" x14ac:dyDescent="0.2">
      <c r="O2198" s="204"/>
    </row>
    <row r="2199" spans="15:15" s="203" customFormat="1" x14ac:dyDescent="0.2">
      <c r="O2199" s="204"/>
    </row>
    <row r="2200" spans="15:15" s="203" customFormat="1" x14ac:dyDescent="0.2">
      <c r="O2200" s="204"/>
    </row>
    <row r="2201" spans="15:15" s="203" customFormat="1" x14ac:dyDescent="0.2">
      <c r="O2201" s="204"/>
    </row>
    <row r="2202" spans="15:15" s="203" customFormat="1" x14ac:dyDescent="0.2">
      <c r="O2202" s="204"/>
    </row>
    <row r="2203" spans="15:15" s="203" customFormat="1" x14ac:dyDescent="0.2">
      <c r="O2203" s="204"/>
    </row>
    <row r="2204" spans="15:15" s="203" customFormat="1" x14ac:dyDescent="0.2">
      <c r="O2204" s="204"/>
    </row>
    <row r="2205" spans="15:15" s="203" customFormat="1" x14ac:dyDescent="0.2">
      <c r="O2205" s="204"/>
    </row>
    <row r="2206" spans="15:15" s="203" customFormat="1" x14ac:dyDescent="0.2">
      <c r="O2206" s="204"/>
    </row>
    <row r="2207" spans="15:15" s="203" customFormat="1" x14ac:dyDescent="0.2">
      <c r="O2207" s="204"/>
    </row>
    <row r="2208" spans="15:15" s="203" customFormat="1" x14ac:dyDescent="0.2">
      <c r="O2208" s="204"/>
    </row>
    <row r="2209" spans="15:15" s="203" customFormat="1" x14ac:dyDescent="0.2">
      <c r="O2209" s="204"/>
    </row>
    <row r="2210" spans="15:15" s="203" customFormat="1" x14ac:dyDescent="0.2">
      <c r="O2210" s="204"/>
    </row>
    <row r="2211" spans="15:15" s="203" customFormat="1" x14ac:dyDescent="0.2">
      <c r="O2211" s="204"/>
    </row>
    <row r="2212" spans="15:15" s="203" customFormat="1" x14ac:dyDescent="0.2">
      <c r="O2212" s="204"/>
    </row>
    <row r="2213" spans="15:15" s="203" customFormat="1" x14ac:dyDescent="0.2">
      <c r="O2213" s="204"/>
    </row>
    <row r="2214" spans="15:15" s="203" customFormat="1" x14ac:dyDescent="0.2">
      <c r="O2214" s="204"/>
    </row>
    <row r="2215" spans="15:15" s="203" customFormat="1" x14ac:dyDescent="0.2">
      <c r="O2215" s="204"/>
    </row>
    <row r="2216" spans="15:15" s="203" customFormat="1" x14ac:dyDescent="0.2">
      <c r="O2216" s="204"/>
    </row>
    <row r="2217" spans="15:15" s="203" customFormat="1" x14ac:dyDescent="0.2">
      <c r="O2217" s="204"/>
    </row>
    <row r="2218" spans="15:15" s="203" customFormat="1" x14ac:dyDescent="0.2">
      <c r="O2218" s="204"/>
    </row>
    <row r="2219" spans="15:15" s="203" customFormat="1" x14ac:dyDescent="0.2">
      <c r="O2219" s="204"/>
    </row>
    <row r="2220" spans="15:15" s="203" customFormat="1" x14ac:dyDescent="0.2">
      <c r="O2220" s="204"/>
    </row>
    <row r="2221" spans="15:15" s="203" customFormat="1" x14ac:dyDescent="0.2">
      <c r="O2221" s="204"/>
    </row>
    <row r="2222" spans="15:15" s="203" customFormat="1" x14ac:dyDescent="0.2">
      <c r="O2222" s="204"/>
    </row>
    <row r="2223" spans="15:15" s="203" customFormat="1" x14ac:dyDescent="0.2">
      <c r="O2223" s="204"/>
    </row>
    <row r="2224" spans="15:15" s="203" customFormat="1" x14ac:dyDescent="0.2">
      <c r="O2224" s="204"/>
    </row>
    <row r="2225" spans="15:15" s="203" customFormat="1" x14ac:dyDescent="0.2">
      <c r="O2225" s="204"/>
    </row>
    <row r="2226" spans="15:15" s="203" customFormat="1" x14ac:dyDescent="0.2">
      <c r="O2226" s="204"/>
    </row>
    <row r="2227" spans="15:15" s="203" customFormat="1" x14ac:dyDescent="0.2">
      <c r="O2227" s="204"/>
    </row>
    <row r="2228" spans="15:15" s="203" customFormat="1" x14ac:dyDescent="0.2">
      <c r="O2228" s="204"/>
    </row>
    <row r="2229" spans="15:15" s="203" customFormat="1" x14ac:dyDescent="0.2">
      <c r="O2229" s="204"/>
    </row>
    <row r="2230" spans="15:15" s="203" customFormat="1" x14ac:dyDescent="0.2">
      <c r="O2230" s="204"/>
    </row>
    <row r="2231" spans="15:15" s="203" customFormat="1" x14ac:dyDescent="0.2">
      <c r="O2231" s="204"/>
    </row>
    <row r="2232" spans="15:15" s="203" customFormat="1" x14ac:dyDescent="0.2">
      <c r="O2232" s="204"/>
    </row>
    <row r="2233" spans="15:15" s="203" customFormat="1" x14ac:dyDescent="0.2">
      <c r="O2233" s="204"/>
    </row>
    <row r="2234" spans="15:15" s="203" customFormat="1" x14ac:dyDescent="0.2">
      <c r="O2234" s="204"/>
    </row>
    <row r="2235" spans="15:15" s="203" customFormat="1" x14ac:dyDescent="0.2">
      <c r="O2235" s="204"/>
    </row>
    <row r="2236" spans="15:15" s="203" customFormat="1" x14ac:dyDescent="0.2">
      <c r="O2236" s="204"/>
    </row>
    <row r="2237" spans="15:15" s="203" customFormat="1" x14ac:dyDescent="0.2">
      <c r="O2237" s="204"/>
    </row>
    <row r="2238" spans="15:15" s="203" customFormat="1" x14ac:dyDescent="0.2">
      <c r="O2238" s="204"/>
    </row>
    <row r="2239" spans="15:15" s="203" customFormat="1" x14ac:dyDescent="0.2">
      <c r="O2239" s="204"/>
    </row>
    <row r="2240" spans="15:15" s="203" customFormat="1" x14ac:dyDescent="0.2">
      <c r="O2240" s="204"/>
    </row>
    <row r="2241" spans="15:15" s="203" customFormat="1" x14ac:dyDescent="0.2">
      <c r="O2241" s="204"/>
    </row>
    <row r="2242" spans="15:15" s="203" customFormat="1" x14ac:dyDescent="0.2">
      <c r="O2242" s="204"/>
    </row>
    <row r="2243" spans="15:15" s="203" customFormat="1" x14ac:dyDescent="0.2">
      <c r="O2243" s="204"/>
    </row>
    <row r="2244" spans="15:15" s="203" customFormat="1" x14ac:dyDescent="0.2">
      <c r="O2244" s="204"/>
    </row>
    <row r="2245" spans="15:15" s="203" customFormat="1" x14ac:dyDescent="0.2">
      <c r="O2245" s="204"/>
    </row>
    <row r="2246" spans="15:15" s="203" customFormat="1" x14ac:dyDescent="0.2">
      <c r="O2246" s="204"/>
    </row>
    <row r="2247" spans="15:15" s="203" customFormat="1" x14ac:dyDescent="0.2">
      <c r="O2247" s="204"/>
    </row>
    <row r="2248" spans="15:15" s="203" customFormat="1" x14ac:dyDescent="0.2">
      <c r="O2248" s="204"/>
    </row>
    <row r="2249" spans="15:15" s="203" customFormat="1" x14ac:dyDescent="0.2">
      <c r="O2249" s="204"/>
    </row>
    <row r="2250" spans="15:15" s="203" customFormat="1" x14ac:dyDescent="0.2">
      <c r="O2250" s="204"/>
    </row>
    <row r="2251" spans="15:15" s="203" customFormat="1" x14ac:dyDescent="0.2">
      <c r="O2251" s="204"/>
    </row>
    <row r="2252" spans="15:15" s="203" customFormat="1" x14ac:dyDescent="0.2">
      <c r="O2252" s="204"/>
    </row>
    <row r="2253" spans="15:15" s="203" customFormat="1" x14ac:dyDescent="0.2">
      <c r="O2253" s="204"/>
    </row>
    <row r="2254" spans="15:15" s="203" customFormat="1" x14ac:dyDescent="0.2">
      <c r="O2254" s="204"/>
    </row>
    <row r="2255" spans="15:15" s="203" customFormat="1" x14ac:dyDescent="0.2">
      <c r="O2255" s="204"/>
    </row>
    <row r="2256" spans="15:15" s="203" customFormat="1" x14ac:dyDescent="0.2">
      <c r="O2256" s="204"/>
    </row>
    <row r="2257" spans="15:15" s="203" customFormat="1" x14ac:dyDescent="0.2">
      <c r="O2257" s="204"/>
    </row>
    <row r="2258" spans="15:15" s="203" customFormat="1" x14ac:dyDescent="0.2">
      <c r="O2258" s="204"/>
    </row>
    <row r="2259" spans="15:15" s="203" customFormat="1" x14ac:dyDescent="0.2">
      <c r="O2259" s="204"/>
    </row>
    <row r="2260" spans="15:15" s="203" customFormat="1" x14ac:dyDescent="0.2">
      <c r="O2260" s="204"/>
    </row>
    <row r="2261" spans="15:15" s="203" customFormat="1" x14ac:dyDescent="0.2">
      <c r="O2261" s="204"/>
    </row>
    <row r="2262" spans="15:15" s="203" customFormat="1" x14ac:dyDescent="0.2">
      <c r="O2262" s="204"/>
    </row>
    <row r="2263" spans="15:15" s="203" customFormat="1" x14ac:dyDescent="0.2">
      <c r="O2263" s="204"/>
    </row>
    <row r="2264" spans="15:15" s="203" customFormat="1" x14ac:dyDescent="0.2">
      <c r="O2264" s="204"/>
    </row>
    <row r="2265" spans="15:15" s="203" customFormat="1" x14ac:dyDescent="0.2">
      <c r="O2265" s="204"/>
    </row>
    <row r="2266" spans="15:15" s="203" customFormat="1" x14ac:dyDescent="0.2">
      <c r="O2266" s="204"/>
    </row>
    <row r="2267" spans="15:15" s="203" customFormat="1" x14ac:dyDescent="0.2">
      <c r="O2267" s="204"/>
    </row>
    <row r="2268" spans="15:15" s="203" customFormat="1" x14ac:dyDescent="0.2">
      <c r="O2268" s="204"/>
    </row>
    <row r="2269" spans="15:15" s="203" customFormat="1" x14ac:dyDescent="0.2">
      <c r="O2269" s="204"/>
    </row>
    <row r="2270" spans="15:15" s="203" customFormat="1" x14ac:dyDescent="0.2">
      <c r="O2270" s="204"/>
    </row>
    <row r="2271" spans="15:15" s="203" customFormat="1" x14ac:dyDescent="0.2">
      <c r="O2271" s="204"/>
    </row>
    <row r="2272" spans="15:15" s="203" customFormat="1" x14ac:dyDescent="0.2">
      <c r="O2272" s="204"/>
    </row>
    <row r="2273" spans="15:15" s="203" customFormat="1" x14ac:dyDescent="0.2">
      <c r="O2273" s="204"/>
    </row>
    <row r="2274" spans="15:15" s="203" customFormat="1" x14ac:dyDescent="0.2">
      <c r="O2274" s="204"/>
    </row>
    <row r="2275" spans="15:15" s="203" customFormat="1" x14ac:dyDescent="0.2">
      <c r="O2275" s="204"/>
    </row>
    <row r="2276" spans="15:15" s="203" customFormat="1" x14ac:dyDescent="0.2">
      <c r="O2276" s="204"/>
    </row>
    <row r="2277" spans="15:15" s="203" customFormat="1" x14ac:dyDescent="0.2">
      <c r="O2277" s="204"/>
    </row>
    <row r="2278" spans="15:15" s="203" customFormat="1" x14ac:dyDescent="0.2">
      <c r="O2278" s="204"/>
    </row>
    <row r="2279" spans="15:15" s="203" customFormat="1" x14ac:dyDescent="0.2">
      <c r="O2279" s="204"/>
    </row>
    <row r="2280" spans="15:15" s="203" customFormat="1" x14ac:dyDescent="0.2">
      <c r="O2280" s="204"/>
    </row>
    <row r="2281" spans="15:15" s="203" customFormat="1" x14ac:dyDescent="0.2">
      <c r="O2281" s="204"/>
    </row>
    <row r="2282" spans="15:15" s="203" customFormat="1" x14ac:dyDescent="0.2">
      <c r="O2282" s="204"/>
    </row>
    <row r="2283" spans="15:15" s="203" customFormat="1" x14ac:dyDescent="0.2">
      <c r="O2283" s="204"/>
    </row>
    <row r="2284" spans="15:15" s="203" customFormat="1" x14ac:dyDescent="0.2">
      <c r="O2284" s="204"/>
    </row>
    <row r="2285" spans="15:15" s="203" customFormat="1" x14ac:dyDescent="0.2">
      <c r="O2285" s="204"/>
    </row>
    <row r="2286" spans="15:15" s="203" customFormat="1" x14ac:dyDescent="0.2">
      <c r="O2286" s="204"/>
    </row>
    <row r="2287" spans="15:15" s="203" customFormat="1" x14ac:dyDescent="0.2">
      <c r="O2287" s="204"/>
    </row>
    <row r="2288" spans="15:15" s="203" customFormat="1" x14ac:dyDescent="0.2">
      <c r="O2288" s="204"/>
    </row>
    <row r="2289" spans="15:15" s="203" customFormat="1" x14ac:dyDescent="0.2">
      <c r="O2289" s="204"/>
    </row>
    <row r="2290" spans="15:15" s="203" customFormat="1" x14ac:dyDescent="0.2">
      <c r="O2290" s="204"/>
    </row>
    <row r="2291" spans="15:15" s="203" customFormat="1" x14ac:dyDescent="0.2">
      <c r="O2291" s="204"/>
    </row>
    <row r="2292" spans="15:15" s="203" customFormat="1" x14ac:dyDescent="0.2">
      <c r="O2292" s="204"/>
    </row>
    <row r="2293" spans="15:15" s="203" customFormat="1" x14ac:dyDescent="0.2">
      <c r="O2293" s="204"/>
    </row>
    <row r="2294" spans="15:15" s="203" customFormat="1" x14ac:dyDescent="0.2">
      <c r="O2294" s="204"/>
    </row>
    <row r="2295" spans="15:15" s="203" customFormat="1" x14ac:dyDescent="0.2">
      <c r="O2295" s="204"/>
    </row>
    <row r="2296" spans="15:15" s="203" customFormat="1" x14ac:dyDescent="0.2">
      <c r="O2296" s="204"/>
    </row>
    <row r="2297" spans="15:15" s="203" customFormat="1" x14ac:dyDescent="0.2">
      <c r="O2297" s="204"/>
    </row>
    <row r="2298" spans="15:15" s="203" customFormat="1" x14ac:dyDescent="0.2">
      <c r="O2298" s="204"/>
    </row>
    <row r="2299" spans="15:15" s="203" customFormat="1" x14ac:dyDescent="0.2">
      <c r="O2299" s="204"/>
    </row>
    <row r="2300" spans="15:15" s="203" customFormat="1" x14ac:dyDescent="0.2">
      <c r="O2300" s="204"/>
    </row>
    <row r="2301" spans="15:15" s="203" customFormat="1" x14ac:dyDescent="0.2">
      <c r="O2301" s="204"/>
    </row>
    <row r="2302" spans="15:15" s="203" customFormat="1" x14ac:dyDescent="0.2">
      <c r="O2302" s="204"/>
    </row>
    <row r="2303" spans="15:15" s="203" customFormat="1" x14ac:dyDescent="0.2">
      <c r="O2303" s="204"/>
    </row>
    <row r="2304" spans="15:15" s="203" customFormat="1" x14ac:dyDescent="0.2">
      <c r="O2304" s="204"/>
    </row>
    <row r="2305" spans="15:15" s="203" customFormat="1" x14ac:dyDescent="0.2">
      <c r="O2305" s="204"/>
    </row>
    <row r="2306" spans="15:15" s="203" customFormat="1" x14ac:dyDescent="0.2">
      <c r="O2306" s="204"/>
    </row>
    <row r="2307" spans="15:15" s="203" customFormat="1" x14ac:dyDescent="0.2">
      <c r="O2307" s="204"/>
    </row>
    <row r="2308" spans="15:15" s="203" customFormat="1" x14ac:dyDescent="0.2">
      <c r="O2308" s="204"/>
    </row>
    <row r="2309" spans="15:15" s="203" customFormat="1" x14ac:dyDescent="0.2">
      <c r="O2309" s="204"/>
    </row>
    <row r="2310" spans="15:15" s="203" customFormat="1" x14ac:dyDescent="0.2">
      <c r="O2310" s="204"/>
    </row>
    <row r="2311" spans="15:15" s="203" customFormat="1" x14ac:dyDescent="0.2">
      <c r="O2311" s="204"/>
    </row>
    <row r="2312" spans="15:15" s="203" customFormat="1" x14ac:dyDescent="0.2">
      <c r="O2312" s="204"/>
    </row>
    <row r="2313" spans="15:15" s="203" customFormat="1" x14ac:dyDescent="0.2">
      <c r="O2313" s="204"/>
    </row>
    <row r="2314" spans="15:15" s="203" customFormat="1" x14ac:dyDescent="0.2">
      <c r="O2314" s="204"/>
    </row>
    <row r="2315" spans="15:15" s="203" customFormat="1" x14ac:dyDescent="0.2">
      <c r="O2315" s="204"/>
    </row>
    <row r="2316" spans="15:15" s="203" customFormat="1" x14ac:dyDescent="0.2">
      <c r="O2316" s="204"/>
    </row>
    <row r="2317" spans="15:15" s="203" customFormat="1" x14ac:dyDescent="0.2">
      <c r="O2317" s="204"/>
    </row>
    <row r="2318" spans="15:15" s="203" customFormat="1" x14ac:dyDescent="0.2">
      <c r="O2318" s="204"/>
    </row>
    <row r="2319" spans="15:15" s="203" customFormat="1" x14ac:dyDescent="0.2">
      <c r="O2319" s="204"/>
    </row>
    <row r="2320" spans="15:15" s="203" customFormat="1" x14ac:dyDescent="0.2">
      <c r="O2320" s="204"/>
    </row>
    <row r="2321" spans="9:37" s="203" customFormat="1" x14ac:dyDescent="0.2">
      <c r="O2321" s="204"/>
    </row>
    <row r="2322" spans="9:37" s="203" customFormat="1" x14ac:dyDescent="0.2">
      <c r="O2322" s="204"/>
    </row>
    <row r="2323" spans="9:37" s="203" customFormat="1" x14ac:dyDescent="0.2">
      <c r="O2323" s="204"/>
    </row>
    <row r="2324" spans="9:37" s="203" customFormat="1" x14ac:dyDescent="0.2">
      <c r="O2324" s="204"/>
    </row>
    <row r="2325" spans="9:37" s="203" customFormat="1" x14ac:dyDescent="0.2">
      <c r="O2325" s="204"/>
    </row>
    <row r="2326" spans="9:37" x14ac:dyDescent="0.2">
      <c r="I2326" s="203"/>
      <c r="J2326" s="203"/>
      <c r="K2326" s="203"/>
      <c r="L2326" s="203"/>
      <c r="M2326" s="203"/>
      <c r="N2326" s="203"/>
      <c r="O2326" s="204"/>
      <c r="Q2326" s="203"/>
      <c r="R2326" s="203"/>
      <c r="S2326" s="203"/>
      <c r="T2326" s="203"/>
      <c r="U2326" s="203"/>
      <c r="W2326" s="203"/>
      <c r="X2326" s="203"/>
      <c r="Y2326" s="203"/>
      <c r="Z2326" s="203"/>
      <c r="AA2326" s="203"/>
      <c r="AB2326" s="203"/>
      <c r="AC2326" s="203"/>
      <c r="AD2326" s="203"/>
      <c r="AE2326" s="203"/>
      <c r="AF2326" s="203"/>
      <c r="AG2326" s="203"/>
      <c r="AH2326" s="203"/>
      <c r="AI2326" s="203"/>
      <c r="AJ2326" s="203"/>
      <c r="AK2326" s="203"/>
    </row>
    <row r="2327" spans="9:37" x14ac:dyDescent="0.2">
      <c r="I2327" s="203"/>
      <c r="J2327" s="203"/>
      <c r="K2327" s="203"/>
      <c r="L2327" s="203"/>
      <c r="M2327" s="203"/>
      <c r="N2327" s="203"/>
      <c r="O2327" s="204"/>
      <c r="Q2327" s="203"/>
      <c r="R2327" s="203"/>
      <c r="S2327" s="203"/>
      <c r="T2327" s="203"/>
      <c r="U2327" s="203"/>
      <c r="W2327" s="203"/>
      <c r="X2327" s="203"/>
      <c r="Y2327" s="203"/>
      <c r="Z2327" s="203"/>
      <c r="AA2327" s="203"/>
      <c r="AB2327" s="203"/>
      <c r="AC2327" s="203"/>
      <c r="AD2327" s="203"/>
      <c r="AE2327" s="203"/>
      <c r="AF2327" s="203"/>
      <c r="AG2327" s="203"/>
      <c r="AH2327" s="203"/>
      <c r="AI2327" s="203"/>
      <c r="AJ2327" s="203"/>
      <c r="AK2327" s="203"/>
    </row>
    <row r="2328" spans="9:37" x14ac:dyDescent="0.2">
      <c r="I2328" s="203"/>
      <c r="J2328" s="203"/>
      <c r="K2328" s="203"/>
      <c r="L2328" s="203"/>
      <c r="M2328" s="203"/>
      <c r="N2328" s="203"/>
      <c r="O2328" s="204"/>
      <c r="Q2328" s="203"/>
      <c r="R2328" s="203"/>
      <c r="S2328" s="203"/>
      <c r="T2328" s="203"/>
      <c r="U2328" s="203"/>
      <c r="W2328" s="203"/>
      <c r="X2328" s="203"/>
      <c r="Y2328" s="203"/>
      <c r="Z2328" s="203"/>
      <c r="AA2328" s="203"/>
      <c r="AB2328" s="203"/>
      <c r="AC2328" s="203"/>
      <c r="AD2328" s="203"/>
      <c r="AE2328" s="203"/>
      <c r="AF2328" s="203"/>
      <c r="AG2328" s="203"/>
      <c r="AH2328" s="203"/>
      <c r="AI2328" s="203"/>
      <c r="AJ2328" s="203"/>
      <c r="AK2328" s="203"/>
    </row>
    <row r="2329" spans="9:37" x14ac:dyDescent="0.2">
      <c r="I2329" s="203"/>
      <c r="J2329" s="203"/>
      <c r="K2329" s="203"/>
      <c r="L2329" s="203"/>
      <c r="M2329" s="203"/>
      <c r="N2329" s="203"/>
      <c r="O2329" s="204"/>
      <c r="Q2329" s="203"/>
      <c r="R2329" s="203"/>
      <c r="S2329" s="203"/>
      <c r="T2329" s="203"/>
      <c r="U2329" s="203"/>
      <c r="W2329" s="203"/>
      <c r="X2329" s="203"/>
      <c r="Y2329" s="203"/>
      <c r="Z2329" s="203"/>
      <c r="AA2329" s="203"/>
      <c r="AB2329" s="203"/>
      <c r="AC2329" s="203"/>
      <c r="AD2329" s="203"/>
      <c r="AE2329" s="203"/>
      <c r="AF2329" s="203"/>
      <c r="AG2329" s="203"/>
      <c r="AH2329" s="203"/>
      <c r="AI2329" s="203"/>
      <c r="AJ2329" s="203"/>
      <c r="AK2329" s="203"/>
    </row>
    <row r="2330" spans="9:37" x14ac:dyDescent="0.2">
      <c r="I2330" s="203"/>
      <c r="J2330" s="203"/>
      <c r="K2330" s="203"/>
      <c r="L2330" s="203"/>
      <c r="M2330" s="203"/>
      <c r="N2330" s="203"/>
      <c r="O2330" s="204"/>
      <c r="Q2330" s="203"/>
      <c r="R2330" s="203"/>
      <c r="S2330" s="203"/>
      <c r="T2330" s="203"/>
      <c r="U2330" s="203"/>
      <c r="W2330" s="203"/>
      <c r="X2330" s="203"/>
      <c r="Y2330" s="203"/>
      <c r="Z2330" s="203"/>
      <c r="AA2330" s="203"/>
      <c r="AB2330" s="203"/>
      <c r="AC2330" s="203"/>
      <c r="AD2330" s="203"/>
      <c r="AE2330" s="203"/>
      <c r="AF2330" s="203"/>
      <c r="AG2330" s="203"/>
      <c r="AH2330" s="203"/>
      <c r="AI2330" s="203"/>
      <c r="AJ2330" s="203"/>
      <c r="AK2330" s="203"/>
    </row>
    <row r="2331" spans="9:37" x14ac:dyDescent="0.2">
      <c r="I2331" s="203"/>
      <c r="J2331" s="203"/>
      <c r="K2331" s="203"/>
      <c r="L2331" s="203"/>
      <c r="M2331" s="203"/>
      <c r="N2331" s="203"/>
      <c r="O2331" s="204"/>
      <c r="Q2331" s="203"/>
      <c r="R2331" s="203"/>
      <c r="S2331" s="203"/>
      <c r="T2331" s="203"/>
      <c r="U2331" s="203"/>
      <c r="W2331" s="203"/>
      <c r="X2331" s="203"/>
      <c r="Y2331" s="203"/>
      <c r="Z2331" s="203"/>
      <c r="AA2331" s="203"/>
      <c r="AB2331" s="203"/>
      <c r="AC2331" s="203"/>
      <c r="AD2331" s="203"/>
      <c r="AE2331" s="203"/>
      <c r="AF2331" s="203"/>
      <c r="AG2331" s="203"/>
      <c r="AH2331" s="203"/>
      <c r="AI2331" s="203"/>
      <c r="AJ2331" s="203"/>
      <c r="AK2331" s="203"/>
    </row>
    <row r="2332" spans="9:37" x14ac:dyDescent="0.2">
      <c r="I2332" s="203"/>
      <c r="J2332" s="203"/>
      <c r="K2332" s="203"/>
      <c r="L2332" s="203"/>
      <c r="M2332" s="203"/>
      <c r="N2332" s="203"/>
      <c r="O2332" s="204"/>
      <c r="Q2332" s="203"/>
      <c r="R2332" s="203"/>
      <c r="S2332" s="203"/>
      <c r="T2332" s="203"/>
      <c r="U2332" s="203"/>
      <c r="W2332" s="203"/>
      <c r="X2332" s="203"/>
      <c r="Y2332" s="203"/>
      <c r="Z2332" s="203"/>
      <c r="AA2332" s="203"/>
      <c r="AB2332" s="203"/>
      <c r="AC2332" s="203"/>
      <c r="AD2332" s="203"/>
      <c r="AE2332" s="203"/>
      <c r="AF2332" s="203"/>
      <c r="AG2332" s="203"/>
      <c r="AH2332" s="203"/>
      <c r="AI2332" s="203"/>
      <c r="AJ2332" s="203"/>
      <c r="AK2332" s="203"/>
    </row>
    <row r="2333" spans="9:37" x14ac:dyDescent="0.2">
      <c r="I2333" s="203"/>
      <c r="J2333" s="203"/>
      <c r="K2333" s="203"/>
      <c r="L2333" s="203"/>
      <c r="M2333" s="203"/>
      <c r="N2333" s="203"/>
      <c r="O2333" s="204"/>
      <c r="Q2333" s="203"/>
      <c r="R2333" s="203"/>
      <c r="S2333" s="203"/>
      <c r="T2333" s="203"/>
      <c r="U2333" s="203"/>
      <c r="W2333" s="203"/>
      <c r="X2333" s="203"/>
      <c r="Y2333" s="203"/>
      <c r="Z2333" s="203"/>
      <c r="AA2333" s="203"/>
      <c r="AB2333" s="203"/>
      <c r="AC2333" s="203"/>
      <c r="AD2333" s="203"/>
      <c r="AE2333" s="203"/>
      <c r="AF2333" s="203"/>
      <c r="AG2333" s="203"/>
      <c r="AH2333" s="203"/>
      <c r="AI2333" s="203"/>
      <c r="AJ2333" s="203"/>
      <c r="AK2333" s="203"/>
    </row>
    <row r="2334" spans="9:37" x14ac:dyDescent="0.2">
      <c r="I2334" s="203"/>
      <c r="J2334" s="203"/>
      <c r="K2334" s="203"/>
      <c r="L2334" s="203"/>
      <c r="M2334" s="203"/>
      <c r="N2334" s="203"/>
      <c r="O2334" s="204"/>
      <c r="Q2334" s="203"/>
      <c r="R2334" s="203"/>
      <c r="S2334" s="203"/>
      <c r="T2334" s="203"/>
      <c r="U2334" s="203"/>
      <c r="W2334" s="203"/>
      <c r="X2334" s="203"/>
      <c r="Y2334" s="203"/>
      <c r="Z2334" s="203"/>
      <c r="AA2334" s="203"/>
      <c r="AB2334" s="203"/>
      <c r="AC2334" s="203"/>
      <c r="AD2334" s="203"/>
      <c r="AE2334" s="203"/>
      <c r="AF2334" s="203"/>
      <c r="AG2334" s="203"/>
      <c r="AH2334" s="203"/>
      <c r="AI2334" s="203"/>
      <c r="AJ2334" s="203"/>
      <c r="AK2334" s="203"/>
    </row>
    <row r="2335" spans="9:37" x14ac:dyDescent="0.2">
      <c r="I2335" s="203"/>
      <c r="J2335" s="203"/>
      <c r="K2335" s="203"/>
      <c r="L2335" s="203"/>
      <c r="M2335" s="203"/>
      <c r="N2335" s="203"/>
      <c r="O2335" s="204"/>
      <c r="Q2335" s="203"/>
      <c r="R2335" s="203"/>
      <c r="S2335" s="203"/>
      <c r="T2335" s="203"/>
      <c r="U2335" s="203"/>
      <c r="W2335" s="203"/>
      <c r="X2335" s="203"/>
      <c r="Y2335" s="203"/>
      <c r="Z2335" s="203"/>
      <c r="AA2335" s="203"/>
      <c r="AB2335" s="203"/>
      <c r="AC2335" s="203"/>
      <c r="AD2335" s="203"/>
      <c r="AE2335" s="203"/>
      <c r="AF2335" s="203"/>
      <c r="AG2335" s="203"/>
      <c r="AH2335" s="203"/>
      <c r="AI2335" s="203"/>
      <c r="AJ2335" s="203"/>
      <c r="AK2335" s="203"/>
    </row>
    <row r="2336" spans="9:37" x14ac:dyDescent="0.2">
      <c r="I2336" s="203"/>
      <c r="J2336" s="203"/>
      <c r="K2336" s="203"/>
      <c r="L2336" s="203"/>
      <c r="M2336" s="203"/>
      <c r="N2336" s="203"/>
      <c r="O2336" s="204"/>
      <c r="Q2336" s="203"/>
      <c r="R2336" s="203"/>
      <c r="S2336" s="203"/>
      <c r="T2336" s="203"/>
      <c r="U2336" s="203"/>
      <c r="W2336" s="203"/>
      <c r="X2336" s="203"/>
      <c r="Y2336" s="203"/>
      <c r="Z2336" s="203"/>
      <c r="AA2336" s="203"/>
      <c r="AB2336" s="203"/>
      <c r="AC2336" s="203"/>
      <c r="AD2336" s="203"/>
      <c r="AE2336" s="203"/>
      <c r="AF2336" s="203"/>
      <c r="AG2336" s="203"/>
      <c r="AH2336" s="203"/>
      <c r="AI2336" s="203"/>
      <c r="AJ2336" s="203"/>
      <c r="AK2336" s="203"/>
    </row>
    <row r="2337" spans="9:37" x14ac:dyDescent="0.2">
      <c r="I2337" s="203"/>
      <c r="J2337" s="203"/>
      <c r="K2337" s="203"/>
      <c r="L2337" s="203"/>
      <c r="M2337" s="203"/>
      <c r="N2337" s="203"/>
      <c r="O2337" s="204"/>
      <c r="Q2337" s="203"/>
      <c r="R2337" s="203"/>
      <c r="S2337" s="203"/>
      <c r="T2337" s="203"/>
      <c r="U2337" s="203"/>
      <c r="W2337" s="203"/>
      <c r="X2337" s="203"/>
      <c r="Y2337" s="203"/>
      <c r="Z2337" s="203"/>
      <c r="AA2337" s="203"/>
      <c r="AB2337" s="203"/>
      <c r="AC2337" s="203"/>
      <c r="AD2337" s="203"/>
      <c r="AE2337" s="203"/>
      <c r="AF2337" s="203"/>
      <c r="AG2337" s="203"/>
      <c r="AH2337" s="203"/>
      <c r="AI2337" s="203"/>
      <c r="AJ2337" s="203"/>
      <c r="AK2337" s="203"/>
    </row>
    <row r="2338" spans="9:37" x14ac:dyDescent="0.2">
      <c r="I2338" s="203"/>
      <c r="J2338" s="203"/>
      <c r="K2338" s="203"/>
      <c r="L2338" s="203"/>
      <c r="M2338" s="203"/>
      <c r="N2338" s="203"/>
      <c r="O2338" s="204"/>
      <c r="Q2338" s="203"/>
      <c r="R2338" s="203"/>
      <c r="S2338" s="203"/>
      <c r="T2338" s="203"/>
      <c r="U2338" s="203"/>
      <c r="W2338" s="203"/>
      <c r="X2338" s="203"/>
      <c r="Y2338" s="203"/>
      <c r="Z2338" s="203"/>
      <c r="AA2338" s="203"/>
      <c r="AB2338" s="203"/>
      <c r="AC2338" s="203"/>
      <c r="AD2338" s="203"/>
      <c r="AE2338" s="203"/>
      <c r="AF2338" s="203"/>
      <c r="AG2338" s="203"/>
      <c r="AH2338" s="203"/>
      <c r="AI2338" s="203"/>
      <c r="AJ2338" s="203"/>
      <c r="AK2338" s="203"/>
    </row>
    <row r="2339" spans="9:37" x14ac:dyDescent="0.2">
      <c r="I2339" s="203"/>
      <c r="J2339" s="203"/>
      <c r="K2339" s="203"/>
      <c r="L2339" s="203"/>
      <c r="M2339" s="203"/>
      <c r="N2339" s="203"/>
      <c r="O2339" s="204"/>
      <c r="Q2339" s="203"/>
      <c r="R2339" s="203"/>
      <c r="S2339" s="203"/>
      <c r="T2339" s="203"/>
      <c r="U2339" s="203"/>
      <c r="W2339" s="203"/>
      <c r="X2339" s="203"/>
      <c r="Y2339" s="203"/>
      <c r="Z2339" s="203"/>
      <c r="AA2339" s="203"/>
      <c r="AB2339" s="203"/>
      <c r="AC2339" s="203"/>
      <c r="AD2339" s="203"/>
      <c r="AE2339" s="203"/>
      <c r="AF2339" s="203"/>
      <c r="AG2339" s="203"/>
      <c r="AH2339" s="203"/>
      <c r="AI2339" s="203"/>
      <c r="AJ2339" s="203"/>
      <c r="AK2339" s="203"/>
    </row>
    <row r="2340" spans="9:37" x14ac:dyDescent="0.2">
      <c r="I2340" s="203"/>
      <c r="J2340" s="203"/>
      <c r="K2340" s="203"/>
      <c r="L2340" s="203"/>
      <c r="M2340" s="203"/>
      <c r="N2340" s="203"/>
      <c r="O2340" s="204"/>
      <c r="Q2340" s="203"/>
      <c r="R2340" s="203"/>
      <c r="S2340" s="203"/>
      <c r="T2340" s="203"/>
      <c r="U2340" s="203"/>
      <c r="W2340" s="203"/>
      <c r="X2340" s="203"/>
      <c r="Y2340" s="203"/>
      <c r="Z2340" s="203"/>
      <c r="AA2340" s="203"/>
      <c r="AB2340" s="203"/>
      <c r="AC2340" s="203"/>
      <c r="AD2340" s="203"/>
      <c r="AE2340" s="203"/>
      <c r="AF2340" s="203"/>
      <c r="AG2340" s="203"/>
      <c r="AH2340" s="203"/>
      <c r="AI2340" s="203"/>
      <c r="AJ2340" s="203"/>
      <c r="AK2340" s="203"/>
    </row>
    <row r="2341" spans="9:37" x14ac:dyDescent="0.2">
      <c r="I2341" s="203"/>
      <c r="J2341" s="203"/>
      <c r="K2341" s="203"/>
      <c r="L2341" s="203"/>
      <c r="M2341" s="203"/>
      <c r="N2341" s="203"/>
      <c r="O2341" s="204"/>
      <c r="Q2341" s="203"/>
      <c r="R2341" s="203"/>
      <c r="S2341" s="203"/>
      <c r="T2341" s="203"/>
      <c r="U2341" s="203"/>
      <c r="W2341" s="203"/>
      <c r="X2341" s="203"/>
      <c r="Y2341" s="203"/>
      <c r="Z2341" s="203"/>
      <c r="AA2341" s="203"/>
      <c r="AB2341" s="203"/>
      <c r="AC2341" s="203"/>
      <c r="AD2341" s="203"/>
      <c r="AE2341" s="203"/>
      <c r="AF2341" s="203"/>
      <c r="AG2341" s="203"/>
      <c r="AH2341" s="203"/>
      <c r="AI2341" s="203"/>
      <c r="AJ2341" s="203"/>
      <c r="AK2341" s="203"/>
    </row>
    <row r="2342" spans="9:37" x14ac:dyDescent="0.2">
      <c r="I2342" s="203"/>
      <c r="J2342" s="203"/>
      <c r="K2342" s="203"/>
      <c r="L2342" s="203"/>
      <c r="M2342" s="203"/>
      <c r="N2342" s="203"/>
      <c r="O2342" s="204"/>
      <c r="Q2342" s="203"/>
      <c r="R2342" s="203"/>
      <c r="S2342" s="203"/>
      <c r="T2342" s="203"/>
      <c r="U2342" s="203"/>
      <c r="W2342" s="203"/>
      <c r="X2342" s="203"/>
      <c r="Y2342" s="203"/>
      <c r="Z2342" s="203"/>
      <c r="AA2342" s="203"/>
      <c r="AB2342" s="203"/>
      <c r="AC2342" s="203"/>
      <c r="AD2342" s="203"/>
      <c r="AE2342" s="203"/>
      <c r="AF2342" s="203"/>
      <c r="AG2342" s="203"/>
      <c r="AH2342" s="203"/>
      <c r="AI2342" s="203"/>
      <c r="AJ2342" s="203"/>
      <c r="AK2342" s="203"/>
    </row>
    <row r="2343" spans="9:37" x14ac:dyDescent="0.2">
      <c r="I2343" s="203"/>
      <c r="J2343" s="203"/>
      <c r="K2343" s="203"/>
      <c r="L2343" s="203"/>
      <c r="M2343" s="203"/>
      <c r="N2343" s="203"/>
      <c r="O2343" s="204"/>
      <c r="Q2343" s="203"/>
      <c r="R2343" s="203"/>
      <c r="S2343" s="203"/>
      <c r="T2343" s="203"/>
      <c r="U2343" s="203"/>
      <c r="W2343" s="203"/>
      <c r="X2343" s="203"/>
      <c r="Y2343" s="203"/>
      <c r="Z2343" s="203"/>
      <c r="AA2343" s="203"/>
      <c r="AB2343" s="203"/>
      <c r="AC2343" s="203"/>
      <c r="AD2343" s="203"/>
      <c r="AE2343" s="203"/>
      <c r="AF2343" s="203"/>
      <c r="AG2343" s="203"/>
      <c r="AH2343" s="203"/>
      <c r="AI2343" s="203"/>
      <c r="AJ2343" s="203"/>
      <c r="AK2343" s="203"/>
    </row>
    <row r="2344" spans="9:37" x14ac:dyDescent="0.2">
      <c r="I2344" s="203"/>
      <c r="J2344" s="203"/>
      <c r="K2344" s="203"/>
      <c r="L2344" s="203"/>
      <c r="M2344" s="203"/>
      <c r="N2344" s="203"/>
      <c r="O2344" s="204"/>
      <c r="Q2344" s="203"/>
      <c r="R2344" s="203"/>
      <c r="S2344" s="203"/>
      <c r="T2344" s="203"/>
      <c r="U2344" s="203"/>
      <c r="W2344" s="203"/>
      <c r="X2344" s="203"/>
      <c r="Y2344" s="203"/>
      <c r="Z2344" s="203"/>
      <c r="AA2344" s="203"/>
      <c r="AB2344" s="203"/>
      <c r="AC2344" s="203"/>
      <c r="AD2344" s="203"/>
      <c r="AE2344" s="203"/>
      <c r="AF2344" s="203"/>
      <c r="AG2344" s="203"/>
      <c r="AH2344" s="203"/>
      <c r="AI2344" s="203"/>
      <c r="AJ2344" s="203"/>
      <c r="AK2344" s="203"/>
    </row>
    <row r="2345" spans="9:37" x14ac:dyDescent="0.2">
      <c r="I2345" s="203"/>
      <c r="J2345" s="203"/>
      <c r="K2345" s="203"/>
      <c r="L2345" s="203"/>
      <c r="M2345" s="203"/>
      <c r="N2345" s="203"/>
      <c r="O2345" s="204"/>
      <c r="Q2345" s="203"/>
      <c r="R2345" s="203"/>
      <c r="S2345" s="203"/>
      <c r="T2345" s="203"/>
      <c r="U2345" s="203"/>
      <c r="W2345" s="203"/>
      <c r="X2345" s="203"/>
      <c r="Y2345" s="203"/>
      <c r="Z2345" s="203"/>
      <c r="AA2345" s="203"/>
      <c r="AB2345" s="203"/>
      <c r="AC2345" s="203"/>
      <c r="AD2345" s="203"/>
      <c r="AE2345" s="203"/>
      <c r="AF2345" s="203"/>
      <c r="AG2345" s="203"/>
      <c r="AH2345" s="203"/>
      <c r="AI2345" s="203"/>
      <c r="AJ2345" s="203"/>
      <c r="AK2345" s="203"/>
    </row>
    <row r="2346" spans="9:37" x14ac:dyDescent="0.2">
      <c r="I2346" s="203"/>
      <c r="J2346" s="203"/>
      <c r="K2346" s="203"/>
      <c r="L2346" s="203"/>
      <c r="M2346" s="203"/>
      <c r="N2346" s="203"/>
      <c r="O2346" s="204"/>
      <c r="Q2346" s="203"/>
      <c r="R2346" s="203"/>
      <c r="S2346" s="203"/>
      <c r="T2346" s="203"/>
      <c r="U2346" s="203"/>
      <c r="W2346" s="203"/>
      <c r="X2346" s="203"/>
      <c r="Y2346" s="203"/>
      <c r="Z2346" s="203"/>
      <c r="AA2346" s="203"/>
      <c r="AB2346" s="203"/>
      <c r="AC2346" s="203"/>
      <c r="AD2346" s="203"/>
      <c r="AE2346" s="203"/>
      <c r="AF2346" s="203"/>
      <c r="AG2346" s="203"/>
      <c r="AH2346" s="203"/>
      <c r="AI2346" s="203"/>
      <c r="AJ2346" s="203"/>
      <c r="AK2346" s="203"/>
    </row>
    <row r="2347" spans="9:37" x14ac:dyDescent="0.2">
      <c r="I2347" s="203"/>
      <c r="J2347" s="203"/>
      <c r="K2347" s="203"/>
      <c r="L2347" s="203"/>
      <c r="M2347" s="203"/>
      <c r="N2347" s="203"/>
      <c r="O2347" s="204"/>
      <c r="Q2347" s="203"/>
      <c r="R2347" s="203"/>
      <c r="S2347" s="203"/>
      <c r="T2347" s="203"/>
      <c r="U2347" s="203"/>
      <c r="W2347" s="203"/>
      <c r="X2347" s="203"/>
      <c r="Y2347" s="203"/>
      <c r="Z2347" s="203"/>
      <c r="AA2347" s="203"/>
      <c r="AB2347" s="203"/>
      <c r="AC2347" s="203"/>
      <c r="AD2347" s="203"/>
      <c r="AE2347" s="203"/>
      <c r="AF2347" s="203"/>
      <c r="AG2347" s="203"/>
      <c r="AH2347" s="203"/>
      <c r="AI2347" s="203"/>
      <c r="AJ2347" s="203"/>
      <c r="AK2347" s="203"/>
    </row>
    <row r="2348" spans="9:37" x14ac:dyDescent="0.2">
      <c r="I2348" s="203"/>
      <c r="J2348" s="203"/>
      <c r="K2348" s="203"/>
      <c r="L2348" s="203"/>
      <c r="M2348" s="203"/>
      <c r="N2348" s="203"/>
      <c r="O2348" s="204"/>
      <c r="Q2348" s="203"/>
      <c r="R2348" s="203"/>
      <c r="S2348" s="203"/>
      <c r="T2348" s="203"/>
      <c r="U2348" s="203"/>
      <c r="W2348" s="203"/>
      <c r="X2348" s="203"/>
      <c r="Y2348" s="203"/>
      <c r="Z2348" s="203"/>
      <c r="AA2348" s="203"/>
      <c r="AB2348" s="203"/>
      <c r="AC2348" s="203"/>
      <c r="AD2348" s="203"/>
      <c r="AE2348" s="203"/>
      <c r="AF2348" s="203"/>
      <c r="AG2348" s="203"/>
      <c r="AH2348" s="203"/>
      <c r="AI2348" s="203"/>
      <c r="AJ2348" s="203"/>
      <c r="AK2348" s="203"/>
    </row>
    <row r="2349" spans="9:37" x14ac:dyDescent="0.2">
      <c r="I2349" s="203"/>
      <c r="J2349" s="203"/>
      <c r="K2349" s="203"/>
      <c r="L2349" s="203"/>
      <c r="M2349" s="203"/>
      <c r="N2349" s="203"/>
      <c r="O2349" s="204"/>
      <c r="Q2349" s="203"/>
      <c r="R2349" s="203"/>
      <c r="S2349" s="203"/>
      <c r="T2349" s="203"/>
      <c r="U2349" s="203"/>
      <c r="W2349" s="203"/>
      <c r="X2349" s="203"/>
      <c r="Y2349" s="203"/>
      <c r="Z2349" s="203"/>
      <c r="AA2349" s="203"/>
      <c r="AB2349" s="203"/>
      <c r="AC2349" s="203"/>
      <c r="AD2349" s="203"/>
      <c r="AE2349" s="203"/>
      <c r="AF2349" s="203"/>
      <c r="AG2349" s="203"/>
      <c r="AH2349" s="203"/>
      <c r="AI2349" s="203"/>
      <c r="AJ2349" s="203"/>
      <c r="AK2349" s="203"/>
    </row>
    <row r="2350" spans="9:37" x14ac:dyDescent="0.2">
      <c r="I2350" s="203"/>
      <c r="J2350" s="203"/>
      <c r="K2350" s="203"/>
      <c r="L2350" s="203"/>
      <c r="M2350" s="203"/>
      <c r="N2350" s="203"/>
      <c r="O2350" s="204"/>
      <c r="Q2350" s="203"/>
      <c r="R2350" s="203"/>
      <c r="S2350" s="203"/>
      <c r="T2350" s="203"/>
      <c r="U2350" s="203"/>
      <c r="W2350" s="203"/>
      <c r="X2350" s="203"/>
      <c r="Y2350" s="203"/>
      <c r="Z2350" s="203"/>
      <c r="AA2350" s="203"/>
      <c r="AB2350" s="203"/>
      <c r="AC2350" s="203"/>
      <c r="AD2350" s="203"/>
      <c r="AE2350" s="203"/>
      <c r="AF2350" s="203"/>
      <c r="AG2350" s="203"/>
      <c r="AH2350" s="203"/>
      <c r="AI2350" s="203"/>
      <c r="AJ2350" s="203"/>
      <c r="AK2350" s="203"/>
    </row>
    <row r="2351" spans="9:37" x14ac:dyDescent="0.2">
      <c r="I2351" s="203"/>
      <c r="J2351" s="203"/>
      <c r="K2351" s="203"/>
      <c r="L2351" s="203"/>
      <c r="M2351" s="203"/>
      <c r="N2351" s="203"/>
      <c r="O2351" s="204"/>
      <c r="Q2351" s="203"/>
      <c r="R2351" s="203"/>
      <c r="S2351" s="203"/>
      <c r="T2351" s="203"/>
      <c r="U2351" s="203"/>
      <c r="W2351" s="203"/>
      <c r="X2351" s="203"/>
      <c r="Y2351" s="203"/>
      <c r="Z2351" s="203"/>
      <c r="AA2351" s="203"/>
      <c r="AB2351" s="203"/>
      <c r="AC2351" s="203"/>
      <c r="AD2351" s="203"/>
      <c r="AE2351" s="203"/>
      <c r="AF2351" s="203"/>
      <c r="AG2351" s="203"/>
      <c r="AH2351" s="203"/>
      <c r="AI2351" s="203"/>
      <c r="AJ2351" s="203"/>
      <c r="AK2351" s="203"/>
    </row>
    <row r="2352" spans="9:37" x14ac:dyDescent="0.2">
      <c r="I2352" s="203"/>
      <c r="J2352" s="203"/>
      <c r="K2352" s="203"/>
      <c r="L2352" s="203"/>
      <c r="M2352" s="203"/>
      <c r="N2352" s="203"/>
      <c r="O2352" s="204"/>
      <c r="Q2352" s="203"/>
      <c r="R2352" s="203"/>
      <c r="S2352" s="203"/>
      <c r="T2352" s="203"/>
      <c r="U2352" s="203"/>
      <c r="W2352" s="203"/>
      <c r="X2352" s="203"/>
      <c r="Y2352" s="203"/>
      <c r="Z2352" s="203"/>
      <c r="AA2352" s="203"/>
      <c r="AB2352" s="203"/>
      <c r="AC2352" s="203"/>
      <c r="AD2352" s="203"/>
      <c r="AE2352" s="203"/>
      <c r="AF2352" s="203"/>
      <c r="AG2352" s="203"/>
      <c r="AH2352" s="203"/>
      <c r="AI2352" s="203"/>
      <c r="AJ2352" s="203"/>
      <c r="AK2352" s="203"/>
    </row>
    <row r="2353" spans="9:37" x14ac:dyDescent="0.2">
      <c r="I2353" s="203"/>
      <c r="J2353" s="203"/>
      <c r="K2353" s="203"/>
      <c r="L2353" s="203"/>
      <c r="M2353" s="203"/>
      <c r="N2353" s="203"/>
      <c r="O2353" s="204"/>
      <c r="Q2353" s="203"/>
      <c r="R2353" s="203"/>
      <c r="S2353" s="203"/>
      <c r="T2353" s="203"/>
      <c r="U2353" s="203"/>
      <c r="W2353" s="203"/>
      <c r="X2353" s="203"/>
      <c r="Y2353" s="203"/>
      <c r="Z2353" s="203"/>
      <c r="AA2353" s="203"/>
      <c r="AB2353" s="203"/>
      <c r="AC2353" s="203"/>
      <c r="AD2353" s="203"/>
      <c r="AE2353" s="203"/>
      <c r="AF2353" s="203"/>
      <c r="AG2353" s="203"/>
      <c r="AH2353" s="203"/>
      <c r="AI2353" s="203"/>
      <c r="AJ2353" s="203"/>
      <c r="AK2353" s="203"/>
    </row>
    <row r="2354" spans="9:37" x14ac:dyDescent="0.2">
      <c r="I2354" s="203"/>
      <c r="J2354" s="203"/>
      <c r="K2354" s="203"/>
      <c r="L2354" s="203"/>
      <c r="M2354" s="203"/>
      <c r="N2354" s="203"/>
      <c r="O2354" s="204"/>
      <c r="Q2354" s="203"/>
      <c r="R2354" s="203"/>
      <c r="S2354" s="203"/>
      <c r="T2354" s="203"/>
      <c r="U2354" s="203"/>
      <c r="W2354" s="203"/>
      <c r="X2354" s="203"/>
      <c r="Y2354" s="203"/>
      <c r="Z2354" s="203"/>
      <c r="AA2354" s="203"/>
      <c r="AB2354" s="203"/>
      <c r="AC2354" s="203"/>
      <c r="AD2354" s="203"/>
      <c r="AE2354" s="203"/>
      <c r="AF2354" s="203"/>
      <c r="AG2354" s="203"/>
      <c r="AH2354" s="203"/>
      <c r="AI2354" s="203"/>
      <c r="AJ2354" s="203"/>
      <c r="AK2354" s="203"/>
    </row>
    <row r="2355" spans="9:37" x14ac:dyDescent="0.2">
      <c r="I2355" s="203"/>
      <c r="J2355" s="203"/>
      <c r="K2355" s="203"/>
      <c r="L2355" s="203"/>
      <c r="M2355" s="203"/>
      <c r="N2355" s="203"/>
      <c r="O2355" s="204"/>
      <c r="Q2355" s="203"/>
      <c r="R2355" s="203"/>
      <c r="S2355" s="203"/>
      <c r="T2355" s="203"/>
      <c r="U2355" s="203"/>
      <c r="W2355" s="203"/>
      <c r="X2355" s="203"/>
      <c r="Y2355" s="203"/>
      <c r="Z2355" s="203"/>
      <c r="AA2355" s="203"/>
      <c r="AB2355" s="203"/>
      <c r="AC2355" s="203"/>
      <c r="AD2355" s="203"/>
      <c r="AE2355" s="203"/>
      <c r="AF2355" s="203"/>
      <c r="AG2355" s="203"/>
      <c r="AH2355" s="203"/>
      <c r="AI2355" s="203"/>
      <c r="AJ2355" s="203"/>
      <c r="AK2355" s="203"/>
    </row>
    <row r="2356" spans="9:37" x14ac:dyDescent="0.2">
      <c r="I2356" s="203"/>
      <c r="J2356" s="203"/>
      <c r="K2356" s="203"/>
      <c r="L2356" s="203"/>
      <c r="M2356" s="203"/>
      <c r="N2356" s="203"/>
      <c r="O2356" s="204"/>
      <c r="Q2356" s="203"/>
      <c r="R2356" s="203"/>
      <c r="S2356" s="203"/>
      <c r="T2356" s="203"/>
      <c r="U2356" s="203"/>
      <c r="W2356" s="203"/>
      <c r="X2356" s="203"/>
      <c r="Y2356" s="203"/>
      <c r="Z2356" s="203"/>
      <c r="AA2356" s="203"/>
      <c r="AB2356" s="203"/>
      <c r="AC2356" s="203"/>
      <c r="AD2356" s="203"/>
      <c r="AE2356" s="203"/>
      <c r="AF2356" s="203"/>
      <c r="AG2356" s="203"/>
      <c r="AH2356" s="203"/>
      <c r="AI2356" s="203"/>
      <c r="AJ2356" s="203"/>
      <c r="AK2356" s="203"/>
    </row>
    <row r="2357" spans="9:37" x14ac:dyDescent="0.2">
      <c r="I2357" s="203"/>
      <c r="J2357" s="203"/>
      <c r="K2357" s="203"/>
      <c r="L2357" s="203"/>
      <c r="M2357" s="203"/>
      <c r="N2357" s="203"/>
      <c r="O2357" s="204"/>
      <c r="Q2357" s="203"/>
      <c r="R2357" s="203"/>
      <c r="S2357" s="203"/>
      <c r="T2357" s="203"/>
      <c r="U2357" s="203"/>
      <c r="W2357" s="203"/>
      <c r="X2357" s="203"/>
      <c r="Y2357" s="203"/>
      <c r="Z2357" s="203"/>
      <c r="AA2357" s="203"/>
      <c r="AB2357" s="203"/>
      <c r="AC2357" s="203"/>
      <c r="AD2357" s="203"/>
      <c r="AE2357" s="203"/>
      <c r="AF2357" s="203"/>
      <c r="AG2357" s="203"/>
      <c r="AH2357" s="203"/>
      <c r="AI2357" s="203"/>
      <c r="AJ2357" s="203"/>
      <c r="AK2357" s="203"/>
    </row>
    <row r="2358" spans="9:37" x14ac:dyDescent="0.2">
      <c r="I2358" s="203"/>
      <c r="J2358" s="203"/>
      <c r="K2358" s="203"/>
      <c r="L2358" s="203"/>
      <c r="M2358" s="203"/>
      <c r="N2358" s="203"/>
      <c r="O2358" s="204"/>
      <c r="Q2358" s="203"/>
      <c r="R2358" s="203"/>
      <c r="S2358" s="203"/>
      <c r="T2358" s="203"/>
      <c r="U2358" s="203"/>
      <c r="W2358" s="203"/>
      <c r="X2358" s="203"/>
      <c r="Y2358" s="203"/>
      <c r="Z2358" s="203"/>
      <c r="AA2358" s="203"/>
      <c r="AB2358" s="203"/>
      <c r="AC2358" s="203"/>
      <c r="AD2358" s="203"/>
      <c r="AE2358" s="203"/>
      <c r="AF2358" s="203"/>
      <c r="AG2358" s="203"/>
      <c r="AH2358" s="203"/>
      <c r="AI2358" s="203"/>
      <c r="AJ2358" s="203"/>
      <c r="AK2358" s="203"/>
    </row>
    <row r="2359" spans="9:37" x14ac:dyDescent="0.2">
      <c r="I2359" s="203"/>
      <c r="J2359" s="203"/>
      <c r="K2359" s="203"/>
      <c r="L2359" s="203"/>
      <c r="M2359" s="203"/>
      <c r="N2359" s="203"/>
      <c r="O2359" s="204"/>
      <c r="Q2359" s="203"/>
      <c r="R2359" s="203"/>
      <c r="S2359" s="203"/>
      <c r="T2359" s="203"/>
      <c r="U2359" s="203"/>
      <c r="W2359" s="203"/>
      <c r="X2359" s="203"/>
      <c r="Y2359" s="203"/>
      <c r="Z2359" s="203"/>
      <c r="AA2359" s="203"/>
      <c r="AB2359" s="203"/>
      <c r="AC2359" s="203"/>
      <c r="AD2359" s="203"/>
      <c r="AE2359" s="203"/>
      <c r="AF2359" s="203"/>
      <c r="AG2359" s="203"/>
      <c r="AH2359" s="203"/>
      <c r="AI2359" s="203"/>
      <c r="AJ2359" s="203"/>
      <c r="AK2359" s="203"/>
    </row>
    <row r="2360" spans="9:37" x14ac:dyDescent="0.2">
      <c r="I2360" s="203"/>
      <c r="J2360" s="203"/>
      <c r="K2360" s="203"/>
      <c r="L2360" s="203"/>
      <c r="M2360" s="203"/>
      <c r="N2360" s="203"/>
      <c r="O2360" s="204"/>
      <c r="Q2360" s="203"/>
      <c r="R2360" s="203"/>
      <c r="S2360" s="203"/>
      <c r="T2360" s="203"/>
      <c r="U2360" s="203"/>
      <c r="W2360" s="203"/>
      <c r="X2360" s="203"/>
      <c r="Y2360" s="203"/>
      <c r="Z2360" s="203"/>
      <c r="AA2360" s="203"/>
      <c r="AB2360" s="203"/>
      <c r="AC2360" s="203"/>
      <c r="AD2360" s="203"/>
      <c r="AE2360" s="203"/>
      <c r="AF2360" s="203"/>
      <c r="AG2360" s="203"/>
      <c r="AH2360" s="203"/>
      <c r="AI2360" s="203"/>
      <c r="AJ2360" s="203"/>
      <c r="AK2360" s="203"/>
    </row>
    <row r="2361" spans="9:37" x14ac:dyDescent="0.2">
      <c r="I2361" s="203"/>
      <c r="J2361" s="203"/>
      <c r="K2361" s="203"/>
      <c r="L2361" s="203"/>
      <c r="M2361" s="203"/>
      <c r="N2361" s="203"/>
      <c r="O2361" s="204"/>
      <c r="Q2361" s="203"/>
      <c r="R2361" s="203"/>
      <c r="S2361" s="203"/>
      <c r="T2361" s="203"/>
      <c r="U2361" s="203"/>
      <c r="W2361" s="203"/>
      <c r="X2361" s="203"/>
      <c r="Y2361" s="203"/>
      <c r="Z2361" s="203"/>
      <c r="AA2361" s="203"/>
      <c r="AB2361" s="203"/>
      <c r="AC2361" s="203"/>
      <c r="AD2361" s="203"/>
      <c r="AE2361" s="203"/>
      <c r="AF2361" s="203"/>
      <c r="AG2361" s="203"/>
      <c r="AH2361" s="203"/>
      <c r="AI2361" s="203"/>
      <c r="AJ2361" s="203"/>
      <c r="AK2361" s="203"/>
    </row>
    <row r="2362" spans="9:37" x14ac:dyDescent="0.2">
      <c r="I2362" s="203"/>
      <c r="J2362" s="203"/>
      <c r="K2362" s="203"/>
      <c r="L2362" s="203"/>
      <c r="M2362" s="203"/>
      <c r="N2362" s="203"/>
      <c r="O2362" s="204"/>
      <c r="Q2362" s="203"/>
      <c r="R2362" s="203"/>
      <c r="S2362" s="203"/>
      <c r="T2362" s="203"/>
      <c r="U2362" s="203"/>
      <c r="W2362" s="203"/>
      <c r="X2362" s="203"/>
      <c r="Y2362" s="203"/>
      <c r="Z2362" s="203"/>
      <c r="AA2362" s="203"/>
      <c r="AB2362" s="203"/>
      <c r="AC2362" s="203"/>
      <c r="AD2362" s="203"/>
      <c r="AE2362" s="203"/>
      <c r="AF2362" s="203"/>
      <c r="AG2362" s="203"/>
      <c r="AH2362" s="203"/>
      <c r="AI2362" s="203"/>
      <c r="AJ2362" s="203"/>
      <c r="AK2362" s="203"/>
    </row>
    <row r="2363" spans="9:37" x14ac:dyDescent="0.2">
      <c r="I2363" s="203"/>
      <c r="J2363" s="203"/>
      <c r="K2363" s="203"/>
      <c r="L2363" s="203"/>
      <c r="M2363" s="203"/>
      <c r="N2363" s="203"/>
      <c r="O2363" s="204"/>
      <c r="Q2363" s="203"/>
      <c r="R2363" s="203"/>
      <c r="S2363" s="203"/>
      <c r="T2363" s="203"/>
      <c r="U2363" s="203"/>
      <c r="W2363" s="203"/>
      <c r="X2363" s="203"/>
      <c r="Y2363" s="203"/>
      <c r="Z2363" s="203"/>
      <c r="AA2363" s="203"/>
      <c r="AB2363" s="203"/>
      <c r="AC2363" s="203"/>
      <c r="AD2363" s="203"/>
      <c r="AE2363" s="203"/>
      <c r="AF2363" s="203"/>
      <c r="AG2363" s="203"/>
      <c r="AH2363" s="203"/>
      <c r="AI2363" s="203"/>
      <c r="AJ2363" s="203"/>
      <c r="AK2363" s="203"/>
    </row>
    <row r="2364" spans="9:37" x14ac:dyDescent="0.2">
      <c r="I2364" s="203"/>
      <c r="J2364" s="203"/>
      <c r="K2364" s="203"/>
      <c r="L2364" s="203"/>
      <c r="M2364" s="203"/>
      <c r="N2364" s="203"/>
      <c r="O2364" s="204"/>
      <c r="Q2364" s="203"/>
      <c r="R2364" s="203"/>
      <c r="S2364" s="203"/>
      <c r="T2364" s="203"/>
      <c r="U2364" s="203"/>
      <c r="W2364" s="203"/>
      <c r="X2364" s="203"/>
      <c r="Y2364" s="203"/>
      <c r="Z2364" s="203"/>
      <c r="AA2364" s="203"/>
      <c r="AB2364" s="203"/>
      <c r="AC2364" s="203"/>
      <c r="AD2364" s="203"/>
      <c r="AE2364" s="203"/>
      <c r="AF2364" s="203"/>
      <c r="AG2364" s="203"/>
      <c r="AH2364" s="203"/>
      <c r="AI2364" s="203"/>
      <c r="AJ2364" s="203"/>
      <c r="AK2364" s="203"/>
    </row>
    <row r="2365" spans="9:37" x14ac:dyDescent="0.2">
      <c r="I2365" s="203"/>
      <c r="J2365" s="203"/>
      <c r="K2365" s="203"/>
      <c r="L2365" s="203"/>
      <c r="M2365" s="203"/>
      <c r="N2365" s="203"/>
      <c r="O2365" s="204"/>
      <c r="Q2365" s="203"/>
      <c r="R2365" s="203"/>
      <c r="S2365" s="203"/>
      <c r="T2365" s="203"/>
      <c r="U2365" s="203"/>
      <c r="W2365" s="203"/>
      <c r="X2365" s="203"/>
      <c r="Y2365" s="203"/>
      <c r="Z2365" s="203"/>
      <c r="AA2365" s="203"/>
      <c r="AB2365" s="203"/>
      <c r="AC2365" s="203"/>
      <c r="AD2365" s="203"/>
      <c r="AE2365" s="203"/>
      <c r="AF2365" s="203"/>
      <c r="AG2365" s="203"/>
      <c r="AH2365" s="203"/>
      <c r="AI2365" s="203"/>
      <c r="AJ2365" s="203"/>
      <c r="AK2365" s="203"/>
    </row>
    <row r="2366" spans="9:37" x14ac:dyDescent="0.2">
      <c r="I2366" s="203"/>
      <c r="J2366" s="203"/>
      <c r="K2366" s="203"/>
      <c r="L2366" s="203"/>
      <c r="M2366" s="203"/>
      <c r="N2366" s="203"/>
      <c r="O2366" s="204"/>
      <c r="Q2366" s="203"/>
      <c r="R2366" s="203"/>
      <c r="S2366" s="203"/>
      <c r="T2366" s="203"/>
      <c r="U2366" s="203"/>
      <c r="W2366" s="203"/>
      <c r="X2366" s="203"/>
      <c r="Y2366" s="203"/>
      <c r="Z2366" s="203"/>
      <c r="AA2366" s="203"/>
      <c r="AB2366" s="203"/>
      <c r="AC2366" s="203"/>
      <c r="AD2366" s="203"/>
      <c r="AE2366" s="203"/>
      <c r="AF2366" s="203"/>
      <c r="AG2366" s="203"/>
      <c r="AH2366" s="203"/>
      <c r="AI2366" s="203"/>
      <c r="AJ2366" s="203"/>
      <c r="AK2366" s="203"/>
    </row>
    <row r="2367" spans="9:37" x14ac:dyDescent="0.2">
      <c r="I2367" s="203"/>
      <c r="J2367" s="203"/>
      <c r="K2367" s="203"/>
      <c r="L2367" s="203"/>
      <c r="M2367" s="203"/>
      <c r="N2367" s="203"/>
      <c r="O2367" s="204"/>
      <c r="Q2367" s="203"/>
      <c r="R2367" s="203"/>
      <c r="S2367" s="203"/>
      <c r="T2367" s="203"/>
      <c r="U2367" s="203"/>
      <c r="W2367" s="203"/>
      <c r="X2367" s="203"/>
      <c r="Y2367" s="203"/>
      <c r="Z2367" s="203"/>
      <c r="AA2367" s="203"/>
      <c r="AB2367" s="203"/>
      <c r="AC2367" s="203"/>
      <c r="AD2367" s="203"/>
      <c r="AE2367" s="203"/>
      <c r="AF2367" s="203"/>
      <c r="AG2367" s="203"/>
      <c r="AH2367" s="203"/>
      <c r="AI2367" s="203"/>
      <c r="AJ2367" s="203"/>
      <c r="AK2367" s="203"/>
    </row>
    <row r="2368" spans="9:37" x14ac:dyDescent="0.2">
      <c r="I2368" s="203"/>
      <c r="J2368" s="203"/>
      <c r="K2368" s="203"/>
      <c r="L2368" s="203"/>
      <c r="M2368" s="203"/>
      <c r="N2368" s="203"/>
      <c r="O2368" s="204"/>
      <c r="Q2368" s="203"/>
      <c r="R2368" s="203"/>
      <c r="S2368" s="203"/>
      <c r="T2368" s="203"/>
      <c r="U2368" s="203"/>
      <c r="W2368" s="203"/>
      <c r="X2368" s="203"/>
      <c r="Y2368" s="203"/>
      <c r="Z2368" s="203"/>
      <c r="AA2368" s="203"/>
      <c r="AB2368" s="203"/>
      <c r="AC2368" s="203"/>
      <c r="AD2368" s="203"/>
      <c r="AE2368" s="203"/>
      <c r="AF2368" s="203"/>
      <c r="AG2368" s="203"/>
      <c r="AH2368" s="203"/>
      <c r="AI2368" s="203"/>
      <c r="AJ2368" s="203"/>
      <c r="AK2368" s="203"/>
    </row>
    <row r="2369" spans="9:37" x14ac:dyDescent="0.2">
      <c r="I2369" s="203"/>
      <c r="J2369" s="203"/>
      <c r="K2369" s="203"/>
      <c r="L2369" s="203"/>
      <c r="M2369" s="203"/>
      <c r="N2369" s="203"/>
      <c r="O2369" s="204"/>
      <c r="Q2369" s="203"/>
      <c r="R2369" s="203"/>
      <c r="S2369" s="203"/>
      <c r="T2369" s="203"/>
      <c r="U2369" s="203"/>
      <c r="W2369" s="203"/>
      <c r="X2369" s="203"/>
      <c r="Y2369" s="203"/>
      <c r="Z2369" s="203"/>
      <c r="AA2369" s="203"/>
      <c r="AB2369" s="203"/>
      <c r="AC2369" s="203"/>
      <c r="AD2369" s="203"/>
      <c r="AE2369" s="203"/>
      <c r="AF2369" s="203"/>
      <c r="AG2369" s="203"/>
      <c r="AH2369" s="203"/>
      <c r="AI2369" s="203"/>
      <c r="AJ2369" s="203"/>
      <c r="AK2369" s="203"/>
    </row>
    <row r="2370" spans="9:37" x14ac:dyDescent="0.2">
      <c r="I2370" s="203"/>
      <c r="J2370" s="203"/>
      <c r="K2370" s="203"/>
      <c r="L2370" s="203"/>
      <c r="M2370" s="203"/>
      <c r="N2370" s="203"/>
      <c r="O2370" s="204"/>
      <c r="Q2370" s="203"/>
      <c r="R2370" s="203"/>
      <c r="S2370" s="203"/>
      <c r="T2370" s="203"/>
      <c r="U2370" s="203"/>
      <c r="W2370" s="203"/>
      <c r="X2370" s="203"/>
      <c r="Y2370" s="203"/>
      <c r="Z2370" s="203"/>
      <c r="AA2370" s="203"/>
      <c r="AB2370" s="203"/>
      <c r="AC2370" s="203"/>
      <c r="AD2370" s="203"/>
      <c r="AE2370" s="203"/>
      <c r="AF2370" s="203"/>
      <c r="AG2370" s="203"/>
      <c r="AH2370" s="203"/>
      <c r="AI2370" s="203"/>
      <c r="AJ2370" s="203"/>
      <c r="AK2370" s="203"/>
    </row>
    <row r="2371" spans="9:37" x14ac:dyDescent="0.2">
      <c r="I2371" s="203"/>
      <c r="J2371" s="203"/>
      <c r="K2371" s="203"/>
      <c r="L2371" s="203"/>
      <c r="M2371" s="203"/>
      <c r="N2371" s="203"/>
      <c r="O2371" s="204"/>
      <c r="Q2371" s="203"/>
      <c r="R2371" s="203"/>
      <c r="S2371" s="203"/>
      <c r="T2371" s="203"/>
      <c r="U2371" s="203"/>
      <c r="W2371" s="203"/>
      <c r="X2371" s="203"/>
      <c r="Y2371" s="203"/>
      <c r="Z2371" s="203"/>
      <c r="AA2371" s="203"/>
      <c r="AB2371" s="203"/>
      <c r="AC2371" s="203"/>
      <c r="AD2371" s="203"/>
      <c r="AE2371" s="203"/>
      <c r="AF2371" s="203"/>
      <c r="AG2371" s="203"/>
      <c r="AH2371" s="203"/>
      <c r="AI2371" s="203"/>
      <c r="AJ2371" s="203"/>
      <c r="AK2371" s="203"/>
    </row>
    <row r="2372" spans="9:37" x14ac:dyDescent="0.2">
      <c r="I2372" s="203"/>
      <c r="J2372" s="203"/>
      <c r="K2372" s="203"/>
      <c r="L2372" s="203"/>
      <c r="M2372" s="203"/>
      <c r="N2372" s="203"/>
      <c r="O2372" s="204"/>
      <c r="Q2372" s="203"/>
      <c r="R2372" s="203"/>
      <c r="S2372" s="203"/>
      <c r="T2372" s="203"/>
      <c r="U2372" s="203"/>
      <c r="W2372" s="203"/>
      <c r="X2372" s="203"/>
      <c r="Y2372" s="203"/>
      <c r="Z2372" s="203"/>
      <c r="AA2372" s="203"/>
      <c r="AB2372" s="203"/>
      <c r="AC2372" s="203"/>
      <c r="AD2372" s="203"/>
      <c r="AE2372" s="203"/>
      <c r="AF2372" s="203"/>
      <c r="AG2372" s="203"/>
      <c r="AH2372" s="203"/>
      <c r="AI2372" s="203"/>
      <c r="AJ2372" s="203"/>
      <c r="AK2372" s="203"/>
    </row>
    <row r="2373" spans="9:37" x14ac:dyDescent="0.2">
      <c r="I2373" s="203"/>
      <c r="J2373" s="203"/>
      <c r="K2373" s="203"/>
      <c r="L2373" s="203"/>
      <c r="M2373" s="203"/>
      <c r="N2373" s="203"/>
      <c r="O2373" s="204"/>
      <c r="Q2373" s="203"/>
      <c r="R2373" s="203"/>
      <c r="S2373" s="203"/>
      <c r="T2373" s="203"/>
      <c r="U2373" s="203"/>
      <c r="W2373" s="203"/>
      <c r="X2373" s="203"/>
      <c r="Y2373" s="203"/>
      <c r="Z2373" s="203"/>
      <c r="AA2373" s="203"/>
      <c r="AB2373" s="203"/>
      <c r="AC2373" s="203"/>
      <c r="AD2373" s="203"/>
      <c r="AE2373" s="203"/>
      <c r="AF2373" s="203"/>
      <c r="AG2373" s="203"/>
      <c r="AH2373" s="203"/>
      <c r="AI2373" s="203"/>
      <c r="AJ2373" s="203"/>
      <c r="AK2373" s="203"/>
    </row>
    <row r="2374" spans="9:37" x14ac:dyDescent="0.2">
      <c r="I2374" s="203"/>
      <c r="J2374" s="203"/>
      <c r="K2374" s="203"/>
      <c r="L2374" s="203"/>
      <c r="M2374" s="203"/>
      <c r="N2374" s="203"/>
      <c r="O2374" s="204"/>
      <c r="Q2374" s="203"/>
      <c r="R2374" s="203"/>
      <c r="S2374" s="203"/>
      <c r="T2374" s="203"/>
      <c r="U2374" s="203"/>
      <c r="W2374" s="203"/>
      <c r="X2374" s="203"/>
      <c r="Y2374" s="203"/>
      <c r="Z2374" s="203"/>
      <c r="AA2374" s="203"/>
      <c r="AB2374" s="203"/>
      <c r="AC2374" s="203"/>
      <c r="AD2374" s="203"/>
      <c r="AE2374" s="203"/>
      <c r="AF2374" s="203"/>
      <c r="AG2374" s="203"/>
      <c r="AH2374" s="203"/>
      <c r="AI2374" s="203"/>
      <c r="AJ2374" s="203"/>
      <c r="AK2374" s="203"/>
    </row>
    <row r="2375" spans="9:37" x14ac:dyDescent="0.2">
      <c r="I2375" s="203"/>
      <c r="J2375" s="203"/>
      <c r="K2375" s="203"/>
      <c r="L2375" s="203"/>
      <c r="M2375" s="203"/>
      <c r="N2375" s="203"/>
      <c r="O2375" s="204"/>
      <c r="Q2375" s="203"/>
      <c r="R2375" s="203"/>
      <c r="S2375" s="203"/>
      <c r="T2375" s="203"/>
      <c r="U2375" s="203"/>
      <c r="W2375" s="203"/>
      <c r="X2375" s="203"/>
      <c r="Y2375" s="203"/>
      <c r="Z2375" s="203"/>
      <c r="AA2375" s="203"/>
      <c r="AB2375" s="203"/>
      <c r="AC2375" s="203"/>
      <c r="AD2375" s="203"/>
      <c r="AE2375" s="203"/>
      <c r="AF2375" s="203"/>
      <c r="AG2375" s="203"/>
      <c r="AH2375" s="203"/>
      <c r="AI2375" s="203"/>
      <c r="AJ2375" s="203"/>
      <c r="AK2375" s="203"/>
    </row>
    <row r="2376" spans="9:37" x14ac:dyDescent="0.2">
      <c r="I2376" s="203"/>
      <c r="J2376" s="203"/>
      <c r="K2376" s="203"/>
      <c r="L2376" s="203"/>
      <c r="M2376" s="203"/>
      <c r="N2376" s="203"/>
      <c r="O2376" s="204"/>
      <c r="Q2376" s="203"/>
      <c r="R2376" s="203"/>
      <c r="S2376" s="203"/>
      <c r="T2376" s="203"/>
      <c r="U2376" s="203"/>
      <c r="W2376" s="203"/>
      <c r="X2376" s="203"/>
      <c r="Y2376" s="203"/>
      <c r="Z2376" s="203"/>
      <c r="AA2376" s="203"/>
      <c r="AB2376" s="203"/>
      <c r="AC2376" s="203"/>
      <c r="AD2376" s="203"/>
      <c r="AE2376" s="203"/>
      <c r="AF2376" s="203"/>
      <c r="AG2376" s="203"/>
      <c r="AH2376" s="203"/>
      <c r="AI2376" s="203"/>
      <c r="AJ2376" s="203"/>
      <c r="AK2376" s="203"/>
    </row>
    <row r="2377" spans="9:37" x14ac:dyDescent="0.2">
      <c r="I2377" s="203"/>
      <c r="J2377" s="203"/>
      <c r="K2377" s="203"/>
      <c r="L2377" s="203"/>
      <c r="M2377" s="203"/>
      <c r="N2377" s="203"/>
      <c r="O2377" s="204"/>
      <c r="Q2377" s="203"/>
      <c r="R2377" s="203"/>
      <c r="S2377" s="203"/>
      <c r="T2377" s="203"/>
      <c r="U2377" s="203"/>
      <c r="W2377" s="203"/>
      <c r="X2377" s="203"/>
      <c r="Y2377" s="203"/>
      <c r="Z2377" s="203"/>
      <c r="AA2377" s="203"/>
      <c r="AB2377" s="203"/>
      <c r="AC2377" s="203"/>
      <c r="AD2377" s="203"/>
      <c r="AE2377" s="203"/>
      <c r="AF2377" s="203"/>
      <c r="AG2377" s="203"/>
      <c r="AH2377" s="203"/>
      <c r="AI2377" s="203"/>
      <c r="AJ2377" s="203"/>
      <c r="AK2377" s="203"/>
    </row>
  </sheetData>
  <sheetProtection password="CA7E" sheet="1" objects="1" scenarios="1"/>
  <protectedRanges>
    <protectedRange sqref="AA826:AA835 E826:E836 O826:O836 X826:X835 U826:U836 B826:B836 Y836 R826:R836 H826:L836" name="yeudi39"/>
    <protectedRange sqref="AA806:AA815 E806:E816 O806:O816 X806:X815 U806:U816 B806:B816 Y816 R806:R816 H806:L816" name="yeudi38"/>
    <protectedRange sqref="AA786:AA795 E786:E796 O786:O796 X786:X795 U786:U796 B786:B796 Y796 R786:R796 H786:L796" name="yeudi37"/>
    <protectedRange sqref="AA766:AA775 E766:E776 O766:O776 X766:X775 U766:U776 B766:B776 Y776 R766:R776 H766:L776" name="yeudi36"/>
    <protectedRange sqref="AA746:AA755 E746:E756 O746:O756 X746:X755 U746:U756 B746:B756 Y756 R746:R756 H746:L756" name="yeudi35"/>
    <protectedRange sqref="AA726:AA735 E726:E736 O726:O736 X726:X735 U726:U736 B726:B736 Y736 R726:R736 H726:L736" name="yeudi34"/>
    <protectedRange sqref="AA706:AA715 E706:E716 O706:O716 X706:X715 U706:U716 B706:B716 Y716 R706:R716 H706:L716" name="yeudi33"/>
    <protectedRange sqref="AA686:AA695 E686:E696 O686:O696 X686:X695 U686:U696 B686:B696 Y696 R686:R696 H686:L696" name="yeudi32"/>
    <protectedRange sqref="AA666:AA675 E666:E676 O666:O676 X666:X675 U666:U676 B666:B676 Y676 R666:R676 H666:L676" name="yeudi31"/>
    <protectedRange sqref="AA646:AA655 E646:E656 O646:O656 X646:X655 U646:U656 B646:B656 Y656 R646:R656 H646:L656" name="yeudi30"/>
    <protectedRange sqref="AA626:AA635 E626:E636 O626:O636 X626:X635 U626:U636 B626:B636 Y636 R626:R636 H626:L636" name="yeudi29"/>
    <protectedRange sqref="AA606:AA615 E606:E616 O606:O616 X606:X615 U606:U616 B606:B616 Y616 R606:R616 H606:L616" name="yeudi28"/>
    <protectedRange sqref="AA586:AA595 E586:E596 O586:O596 X586:X595 U586:U596 B586:B596 Y596 R586:R596 H586:L596" name="yeudi27"/>
    <protectedRange sqref="AA566:AA575 E566:E576 O566:O576 X566:X575 U566:U576 B566:B576 Y576 R566:R576 H566:L576" name="yeudi26"/>
    <protectedRange sqref="AA546:AA555 E546:E556 O546:O556 X546:X555 U546:U556 B546:B556 Y556 R546:R556 H546:L556" name="yeudi25"/>
    <protectedRange sqref="AA526:AA535 E526:E536 O526:O536 X526:X535 U526:U536 B526:B536 Y536 R526:R536 H526:L536" name="yeudi24"/>
    <protectedRange sqref="AA506:AA515 E506:E516 O506:O516 X506:X515 U506:U516 B506:B516 Y516 R506:R516 H506:L516" name="yeudi23"/>
    <protectedRange sqref="AA486:AA495 E486:E496 O486:O496 X486:X495 U486:U496 B486:B496 Y496 R486:R496 H486:L496" name="yeudi22"/>
    <protectedRange sqref="AA466:AA475 E466:E476 O466:O476 X466:X475 U466:U476 B466:B476 Y476 R466:R476 H466:L476" name="yeudi21"/>
    <protectedRange sqref="AA446:AA455 E446:E456 O446:O456 X446:X455 U446:U456 B446:B456 Y456 R446:R456 H446:L456" name="yeudi20"/>
    <protectedRange sqref="AA426:AA435 E426:E436 O426:O436 X426:X435 U426:U436 B426:B436 Y436 R426:R436 H426:L436" name="yeudi19"/>
    <protectedRange sqref="AA406:AA415 E406:E416 O406:O416 X406:X415 U406:U416 B406:B416 Y416 R406:R416 H406:L416" name="yeudi18"/>
    <protectedRange sqref="AA386:AA395 E386:E396 O386:O396 X386:X395 U386:U396 B386:B396 Y396 R386:R396 H386:L396" name="yeudi17"/>
    <protectedRange sqref="AA366:AA375 E366:E376 O366:O376 X366:X375 U366:U376 B366:B376 Y376 R366:R376 H366:L376" name="yeudi16"/>
    <protectedRange sqref="AA346:AA355 E346:E356 O346:O356 X346:X355 U346:U356 B346:B356 Y356 R346:R356 H346:L356" name="yeudi15"/>
    <protectedRange sqref="AA326:AA335 E326:E336 O326:O336 X326:X335 U326:U336 B326:B336 Y336 R326:R336 H326:L336" name="yeudi14"/>
    <protectedRange sqref="AA306:AA315 E306:E316 O306:O316 X306:X315 U306:U316 B306:B316 Y316 R306:R316 H306:L316" name="yeudi13"/>
    <protectedRange sqref="AA286:AA295 E286:E296 O286:O296 X286:X295 U286:U296 B286:B296 Y296 R286:R296 H286:L296" name="yeudi12"/>
    <protectedRange sqref="AA266:AA275 E266:E276 O266:O276 X266:X275 U266:U276 B266:B276 Y276 R266:R276 H266:L276" name="yeudi11"/>
    <protectedRange sqref="AA246:AA255 E246:E256 O246:O256 X246:X255 U246:U256 B246:B256 Y256 R246:R256 H246:L256" name="yeudi10"/>
    <protectedRange sqref="AA226:AA235 E226:E236 O226:O236 X226:X235 U226:U236 B226:B236 Y236 R226:R236 H226:L236" name="yeudi9"/>
    <protectedRange sqref="AA206:AA215 E206:E216 O206:O216 X206:X215 U206:U216 B206:B216 Y216 R206:R216 H206:L216" name="yeudi8"/>
    <protectedRange sqref="AA186:AA195 E186:E196 O186:O196 X186:X195 U186:U196 B186:B196 Y196 R186:R196 H186:L196" name="yeudi7"/>
    <protectedRange sqref="AA166:AA175 E166:E176 O166:O176 X166:X175 U166:U176 B166:B176 Y176 R166:R176 H166:L176" name="yeudi6"/>
    <protectedRange sqref="AA146:AA155 E146:E156 O146:O156 X146:X155 U146:U156 B146:B156 Y156 R146:R156 H146:L156" name="yeudi5"/>
    <protectedRange sqref="AA126:AA135 E126:E136 O126:O136 X126:X135 U126:U136 B126:B136 Y136 R126:R136 H126:L136" name="yeudi4"/>
    <protectedRange sqref="AA106:AA115 E106:E116 O106:O116 X106:X115 U106:U116 B106:B116 H106:L116 R106:R116 Y116" name="yeudi3"/>
    <protectedRange sqref="C3:D42" name="yeudi0"/>
    <protectedRange sqref="C846:D856 M846:N856 S846:T856 B66:E76 C86:D96 C106:D116 C126:D136 C146:D156 C166:D176 C186:D196 C206:D216 C226:D236 C246:D256 C266:D276 C286:D296 C306:D316 C326:D336 C346:D356 C366:D376 C386:D396 C406:D416 C426:D436 C446:D456 C466:D476 C486:D496 C506:D516 C526:D536 C546:D556 C566:D576 C586:D596 C606:D616 C626:D636 C646:D656 C666:D676 C686:D696 C706:D716 C726:D736 C746:D756 C766:D776 C786:D796 C806:D816 C826:D836 Y846:Z855 M86:N96 M106:N116 M126:N136 M146:N156 M166:N176 M186:N196 M206:N216 M226:N236 M246:N256 M266:N276 M286:N296 M306:N316 M326:N336 M346:N356 M366:N376 M386:N396 M406:N416 M426:N436 M446:N456 M466:N476 M486:N496 M506:N516 M526:N536 M546:N556 M566:N576 M586:N596 M606:N616 M626:N636 M646:N656 M666:N676 M686:N696 M706:N716 M726:N736 M746:N756 M766:N776 M786:N796 M806:N816 M826:N836 R66:U76 S86:T96 S106:T116 S126:T136 S146:T156 S166:T176 S186:T196 S206:T216 S226:T236 S246:T256 S266:T276 S286:T296 S306:T316 S326:T336 S346:T356 S366:T376 S386:T396 S406:T416 S426:T436 S446:T456 S466:T476 S486:T496 S506:T516 S526:T536 S546:T556 S566:T576 S586:T596 S606:T616 S626:T636 S646:T656 S666:T676 S686:T696 S706:T716 S726:T736 S746:T756 S766:T776 S786:T796 S806:T816 S826:T836 Y76 X66:AA75 Y86:Z95 Y106:Z115 Y126:Z135 Y146:Z155 Y166:Z175 Y186:Z195 Y206:Z215 Y226:Z235 Y246:Z255 Y266:Z275 Y286:Z295 Y306:Z315 Y326:Z335 Y346:Z355 Y366:Z375 Y386:Z395 Y406:Z415 Y426:Z435 Y446:Z455 Y466:Z475 Y486:Z495 Y506:Z515 Y526:Z535 Y546:Z555 Y566:Z575 Y586:Z595 Y606:Z615 Y626:Z635 Y646:Z655 Y666:Z675 Y686:Z695 Y706:Z715 Y726:Z735 Y746:Z755 Y766:Z775 Y786:Z795 Y806:Z815 Y826:Z835 H66:O76" name="yeudi1"/>
    <protectedRange sqref="AA86:AA95 E86:E96 O86:O96 X86:X95 U86:U96 B86:B96 H86:L96 R86:R96 Y96" name="yeudi2"/>
    <protectedRange sqref="AA846:AA855 E846:E856 O846:O856 X846:X855 U846:U856 B846:B856 Y856 R846:R856 H846:L856" name="yeudi40"/>
  </protectedRanges>
  <mergeCells count="482">
    <mergeCell ref="C344:C345"/>
    <mergeCell ref="C304:C305"/>
    <mergeCell ref="C804:C805"/>
    <mergeCell ref="C824:C825"/>
    <mergeCell ref="C844:C845"/>
    <mergeCell ref="A1:C1"/>
    <mergeCell ref="C724:C725"/>
    <mergeCell ref="C744:C745"/>
    <mergeCell ref="C764:C765"/>
    <mergeCell ref="C784:C785"/>
    <mergeCell ref="C644:C645"/>
    <mergeCell ref="C664:C665"/>
    <mergeCell ref="C684:C685"/>
    <mergeCell ref="C704:C705"/>
    <mergeCell ref="C564:C565"/>
    <mergeCell ref="C584:C585"/>
    <mergeCell ref="C604:C605"/>
    <mergeCell ref="C624:C625"/>
    <mergeCell ref="C444:C445"/>
    <mergeCell ref="C464:C465"/>
    <mergeCell ref="C484:C485"/>
    <mergeCell ref="C504:C505"/>
    <mergeCell ref="C524:C525"/>
    <mergeCell ref="C544:C545"/>
    <mergeCell ref="C324:C325"/>
    <mergeCell ref="C124:C125"/>
    <mergeCell ref="C144:C145"/>
    <mergeCell ref="C164:C165"/>
    <mergeCell ref="C184:C185"/>
    <mergeCell ref="S644:S645"/>
    <mergeCell ref="S664:S665"/>
    <mergeCell ref="S684:S685"/>
    <mergeCell ref="S704:S705"/>
    <mergeCell ref="S164:S165"/>
    <mergeCell ref="S184:S185"/>
    <mergeCell ref="S204:S205"/>
    <mergeCell ref="S224:S225"/>
    <mergeCell ref="S244:S245"/>
    <mergeCell ref="S264:S265"/>
    <mergeCell ref="M124:M125"/>
    <mergeCell ref="C364:C365"/>
    <mergeCell ref="C384:C385"/>
    <mergeCell ref="C404:C405"/>
    <mergeCell ref="C424:C425"/>
    <mergeCell ref="C204:C205"/>
    <mergeCell ref="C224:C225"/>
    <mergeCell ref="C244:C245"/>
    <mergeCell ref="C264:C265"/>
    <mergeCell ref="C284:C285"/>
    <mergeCell ref="C64:C65"/>
    <mergeCell ref="H1:K1"/>
    <mergeCell ref="N64:N65"/>
    <mergeCell ref="O64:O65"/>
    <mergeCell ref="D64:D65"/>
    <mergeCell ref="E64:E65"/>
    <mergeCell ref="E84:E85"/>
    <mergeCell ref="S104:S105"/>
    <mergeCell ref="M64:M65"/>
    <mergeCell ref="M84:M85"/>
    <mergeCell ref="M104:M105"/>
    <mergeCell ref="N84:N85"/>
    <mergeCell ref="O84:O85"/>
    <mergeCell ref="D104:D105"/>
    <mergeCell ref="E104:E105"/>
    <mergeCell ref="N104:N105"/>
    <mergeCell ref="O104:O105"/>
    <mergeCell ref="C84:C85"/>
    <mergeCell ref="C104:C105"/>
    <mergeCell ref="U64:U65"/>
    <mergeCell ref="S64:S65"/>
    <mergeCell ref="Z64:Z65"/>
    <mergeCell ref="U84:U85"/>
    <mergeCell ref="Z84:Z85"/>
    <mergeCell ref="T84:T85"/>
    <mergeCell ref="S84:S85"/>
    <mergeCell ref="T64:T65"/>
    <mergeCell ref="AA64:AA65"/>
    <mergeCell ref="AA84:AA85"/>
    <mergeCell ref="Y64:Y65"/>
    <mergeCell ref="Y84:Y85"/>
    <mergeCell ref="Z104:Z105"/>
    <mergeCell ref="D84:D85"/>
    <mergeCell ref="AA104:AA105"/>
    <mergeCell ref="D124:D125"/>
    <mergeCell ref="E124:E125"/>
    <mergeCell ref="N124:N125"/>
    <mergeCell ref="O124:O125"/>
    <mergeCell ref="T124:T125"/>
    <mergeCell ref="U124:U125"/>
    <mergeCell ref="Z124:Z125"/>
    <mergeCell ref="AA124:AA125"/>
    <mergeCell ref="S124:S125"/>
    <mergeCell ref="Y104:Y105"/>
    <mergeCell ref="Y124:Y125"/>
    <mergeCell ref="T104:T105"/>
    <mergeCell ref="U104:U105"/>
    <mergeCell ref="S144:S145"/>
    <mergeCell ref="U144:U145"/>
    <mergeCell ref="Z144:Z145"/>
    <mergeCell ref="D144:D145"/>
    <mergeCell ref="E144:E145"/>
    <mergeCell ref="N144:N145"/>
    <mergeCell ref="O144:O145"/>
    <mergeCell ref="M144:M145"/>
    <mergeCell ref="AA144:AA145"/>
    <mergeCell ref="Y144:Y145"/>
    <mergeCell ref="T144:T145"/>
    <mergeCell ref="D164:D165"/>
    <mergeCell ref="E164:E165"/>
    <mergeCell ref="N164:N165"/>
    <mergeCell ref="O164:O165"/>
    <mergeCell ref="M164:M165"/>
    <mergeCell ref="T164:T165"/>
    <mergeCell ref="U164:U165"/>
    <mergeCell ref="Z164:Z165"/>
    <mergeCell ref="AA164:AA165"/>
    <mergeCell ref="Y164:Y165"/>
    <mergeCell ref="T184:T185"/>
    <mergeCell ref="U184:U185"/>
    <mergeCell ref="Z184:Z185"/>
    <mergeCell ref="AA184:AA185"/>
    <mergeCell ref="D184:D185"/>
    <mergeCell ref="E184:E185"/>
    <mergeCell ref="N184:N185"/>
    <mergeCell ref="O184:O185"/>
    <mergeCell ref="M184:M185"/>
    <mergeCell ref="Y184:Y185"/>
    <mergeCell ref="T204:T205"/>
    <mergeCell ref="U204:U205"/>
    <mergeCell ref="Z204:Z205"/>
    <mergeCell ref="AA204:AA205"/>
    <mergeCell ref="Y204:Y205"/>
    <mergeCell ref="D204:D205"/>
    <mergeCell ref="E204:E205"/>
    <mergeCell ref="N204:N205"/>
    <mergeCell ref="O204:O205"/>
    <mergeCell ref="M204:M205"/>
    <mergeCell ref="T224:T225"/>
    <mergeCell ref="U224:U225"/>
    <mergeCell ref="Z224:Z225"/>
    <mergeCell ref="AA224:AA225"/>
    <mergeCell ref="Y224:Y225"/>
    <mergeCell ref="D224:D225"/>
    <mergeCell ref="E224:E225"/>
    <mergeCell ref="N224:N225"/>
    <mergeCell ref="O224:O225"/>
    <mergeCell ref="M224:M225"/>
    <mergeCell ref="T244:T245"/>
    <mergeCell ref="U244:U245"/>
    <mergeCell ref="Z244:Z245"/>
    <mergeCell ref="AA244:AA245"/>
    <mergeCell ref="Y244:Y245"/>
    <mergeCell ref="D244:D245"/>
    <mergeCell ref="E244:E245"/>
    <mergeCell ref="N244:N245"/>
    <mergeCell ref="O244:O245"/>
    <mergeCell ref="M244:M245"/>
    <mergeCell ref="T264:T265"/>
    <mergeCell ref="U264:U265"/>
    <mergeCell ref="Z264:Z265"/>
    <mergeCell ref="AA264:AA265"/>
    <mergeCell ref="Y264:Y265"/>
    <mergeCell ref="D264:D265"/>
    <mergeCell ref="E264:E265"/>
    <mergeCell ref="N264:N265"/>
    <mergeCell ref="O264:O265"/>
    <mergeCell ref="M264:M265"/>
    <mergeCell ref="T284:T285"/>
    <mergeCell ref="U284:U285"/>
    <mergeCell ref="Z284:Z285"/>
    <mergeCell ref="AA284:AA285"/>
    <mergeCell ref="Y284:Y285"/>
    <mergeCell ref="D284:D285"/>
    <mergeCell ref="E284:E285"/>
    <mergeCell ref="N284:N285"/>
    <mergeCell ref="O284:O285"/>
    <mergeCell ref="M284:M285"/>
    <mergeCell ref="S284:S285"/>
    <mergeCell ref="T304:T305"/>
    <mergeCell ref="U304:U305"/>
    <mergeCell ref="Z304:Z305"/>
    <mergeCell ref="AA304:AA305"/>
    <mergeCell ref="Y304:Y305"/>
    <mergeCell ref="D304:D305"/>
    <mergeCell ref="E304:E305"/>
    <mergeCell ref="N304:N305"/>
    <mergeCell ref="O304:O305"/>
    <mergeCell ref="M304:M305"/>
    <mergeCell ref="S304:S305"/>
    <mergeCell ref="T324:T325"/>
    <mergeCell ref="U324:U325"/>
    <mergeCell ref="Z324:Z325"/>
    <mergeCell ref="AA324:AA325"/>
    <mergeCell ref="Y324:Y325"/>
    <mergeCell ref="D324:D325"/>
    <mergeCell ref="E324:E325"/>
    <mergeCell ref="N324:N325"/>
    <mergeCell ref="O324:O325"/>
    <mergeCell ref="M324:M325"/>
    <mergeCell ref="S324:S325"/>
    <mergeCell ref="T344:T345"/>
    <mergeCell ref="U344:U345"/>
    <mergeCell ref="Z344:Z345"/>
    <mergeCell ref="AA344:AA345"/>
    <mergeCell ref="Y344:Y345"/>
    <mergeCell ref="D344:D345"/>
    <mergeCell ref="E344:E345"/>
    <mergeCell ref="N344:N345"/>
    <mergeCell ref="O344:O345"/>
    <mergeCell ref="M344:M345"/>
    <mergeCell ref="S344:S345"/>
    <mergeCell ref="T364:T365"/>
    <mergeCell ref="U364:U365"/>
    <mergeCell ref="Z364:Z365"/>
    <mergeCell ref="AA364:AA365"/>
    <mergeCell ref="Y364:Y365"/>
    <mergeCell ref="D364:D365"/>
    <mergeCell ref="E364:E365"/>
    <mergeCell ref="N364:N365"/>
    <mergeCell ref="O364:O365"/>
    <mergeCell ref="M364:M365"/>
    <mergeCell ref="S364:S365"/>
    <mergeCell ref="T384:T385"/>
    <mergeCell ref="U384:U385"/>
    <mergeCell ref="Z384:Z385"/>
    <mergeCell ref="AA384:AA385"/>
    <mergeCell ref="Y384:Y385"/>
    <mergeCell ref="D384:D385"/>
    <mergeCell ref="E384:E385"/>
    <mergeCell ref="N384:N385"/>
    <mergeCell ref="O384:O385"/>
    <mergeCell ref="M384:M385"/>
    <mergeCell ref="S384:S385"/>
    <mergeCell ref="T404:T405"/>
    <mergeCell ref="U404:U405"/>
    <mergeCell ref="Z404:Z405"/>
    <mergeCell ref="AA404:AA405"/>
    <mergeCell ref="Y404:Y405"/>
    <mergeCell ref="D404:D405"/>
    <mergeCell ref="E404:E405"/>
    <mergeCell ref="N404:N405"/>
    <mergeCell ref="O404:O405"/>
    <mergeCell ref="M404:M405"/>
    <mergeCell ref="S404:S405"/>
    <mergeCell ref="T424:T425"/>
    <mergeCell ref="U424:U425"/>
    <mergeCell ref="Z424:Z425"/>
    <mergeCell ref="AA424:AA425"/>
    <mergeCell ref="Y424:Y425"/>
    <mergeCell ref="D424:D425"/>
    <mergeCell ref="E424:E425"/>
    <mergeCell ref="N424:N425"/>
    <mergeCell ref="O424:O425"/>
    <mergeCell ref="M424:M425"/>
    <mergeCell ref="S424:S425"/>
    <mergeCell ref="T444:T445"/>
    <mergeCell ref="U444:U445"/>
    <mergeCell ref="Z444:Z445"/>
    <mergeCell ref="AA444:AA445"/>
    <mergeCell ref="Y444:Y445"/>
    <mergeCell ref="D444:D445"/>
    <mergeCell ref="E444:E445"/>
    <mergeCell ref="N444:N445"/>
    <mergeCell ref="O444:O445"/>
    <mergeCell ref="M444:M445"/>
    <mergeCell ref="S444:S445"/>
    <mergeCell ref="T464:T465"/>
    <mergeCell ref="U464:U465"/>
    <mergeCell ref="Z464:Z465"/>
    <mergeCell ref="AA464:AA465"/>
    <mergeCell ref="Y464:Y465"/>
    <mergeCell ref="D464:D465"/>
    <mergeCell ref="E464:E465"/>
    <mergeCell ref="N464:N465"/>
    <mergeCell ref="O464:O465"/>
    <mergeCell ref="M464:M465"/>
    <mergeCell ref="S464:S465"/>
    <mergeCell ref="T484:T485"/>
    <mergeCell ref="U484:U485"/>
    <mergeCell ref="Z484:Z485"/>
    <mergeCell ref="AA484:AA485"/>
    <mergeCell ref="Y484:Y485"/>
    <mergeCell ref="D484:D485"/>
    <mergeCell ref="E484:E485"/>
    <mergeCell ref="N484:N485"/>
    <mergeCell ref="O484:O485"/>
    <mergeCell ref="M484:M485"/>
    <mergeCell ref="S484:S485"/>
    <mergeCell ref="T504:T505"/>
    <mergeCell ref="U504:U505"/>
    <mergeCell ref="Z504:Z505"/>
    <mergeCell ref="AA504:AA505"/>
    <mergeCell ref="Y504:Y505"/>
    <mergeCell ref="D504:D505"/>
    <mergeCell ref="E504:E505"/>
    <mergeCell ref="N504:N505"/>
    <mergeCell ref="O504:O505"/>
    <mergeCell ref="M504:M505"/>
    <mergeCell ref="S504:S505"/>
    <mergeCell ref="T524:T525"/>
    <mergeCell ref="U524:U525"/>
    <mergeCell ref="Z524:Z525"/>
    <mergeCell ref="AA524:AA525"/>
    <mergeCell ref="Y524:Y525"/>
    <mergeCell ref="D524:D525"/>
    <mergeCell ref="E524:E525"/>
    <mergeCell ref="N524:N525"/>
    <mergeCell ref="O524:O525"/>
    <mergeCell ref="M524:M525"/>
    <mergeCell ref="S524:S525"/>
    <mergeCell ref="T544:T545"/>
    <mergeCell ref="U544:U545"/>
    <mergeCell ref="Z544:Z545"/>
    <mergeCell ref="AA544:AA545"/>
    <mergeCell ref="Y544:Y545"/>
    <mergeCell ref="D544:D545"/>
    <mergeCell ref="E544:E545"/>
    <mergeCell ref="N544:N545"/>
    <mergeCell ref="O544:O545"/>
    <mergeCell ref="M544:M545"/>
    <mergeCell ref="S544:S545"/>
    <mergeCell ref="T564:T565"/>
    <mergeCell ref="U564:U565"/>
    <mergeCell ref="Z564:Z565"/>
    <mergeCell ref="AA564:AA565"/>
    <mergeCell ref="Y564:Y565"/>
    <mergeCell ref="D564:D565"/>
    <mergeCell ref="E564:E565"/>
    <mergeCell ref="N564:N565"/>
    <mergeCell ref="O564:O565"/>
    <mergeCell ref="M564:M565"/>
    <mergeCell ref="S564:S565"/>
    <mergeCell ref="T584:T585"/>
    <mergeCell ref="U584:U585"/>
    <mergeCell ref="Z584:Z585"/>
    <mergeCell ref="AA584:AA585"/>
    <mergeCell ref="Y584:Y585"/>
    <mergeCell ref="D584:D585"/>
    <mergeCell ref="E584:E585"/>
    <mergeCell ref="N584:N585"/>
    <mergeCell ref="O584:O585"/>
    <mergeCell ref="M584:M585"/>
    <mergeCell ref="S584:S585"/>
    <mergeCell ref="T604:T605"/>
    <mergeCell ref="U604:U605"/>
    <mergeCell ref="Z604:Z605"/>
    <mergeCell ref="AA604:AA605"/>
    <mergeCell ref="Y604:Y605"/>
    <mergeCell ref="D604:D605"/>
    <mergeCell ref="E604:E605"/>
    <mergeCell ref="N604:N605"/>
    <mergeCell ref="O604:O605"/>
    <mergeCell ref="M604:M605"/>
    <mergeCell ref="S604:S605"/>
    <mergeCell ref="T624:T625"/>
    <mergeCell ref="U624:U625"/>
    <mergeCell ref="Z624:Z625"/>
    <mergeCell ref="AA624:AA625"/>
    <mergeCell ref="Y624:Y625"/>
    <mergeCell ref="D624:D625"/>
    <mergeCell ref="E624:E625"/>
    <mergeCell ref="N624:N625"/>
    <mergeCell ref="O624:O625"/>
    <mergeCell ref="M624:M625"/>
    <mergeCell ref="S624:S625"/>
    <mergeCell ref="T644:T645"/>
    <mergeCell ref="U644:U645"/>
    <mergeCell ref="Z644:Z645"/>
    <mergeCell ref="AA644:AA645"/>
    <mergeCell ref="Y644:Y645"/>
    <mergeCell ref="D644:D645"/>
    <mergeCell ref="E644:E645"/>
    <mergeCell ref="N644:N645"/>
    <mergeCell ref="O644:O645"/>
    <mergeCell ref="M644:M645"/>
    <mergeCell ref="T664:T665"/>
    <mergeCell ref="U664:U665"/>
    <mergeCell ref="Z664:Z665"/>
    <mergeCell ref="AA664:AA665"/>
    <mergeCell ref="Y664:Y665"/>
    <mergeCell ref="D664:D665"/>
    <mergeCell ref="E664:E665"/>
    <mergeCell ref="N664:N665"/>
    <mergeCell ref="O664:O665"/>
    <mergeCell ref="M664:M665"/>
    <mergeCell ref="T684:T685"/>
    <mergeCell ref="U684:U685"/>
    <mergeCell ref="Z684:Z685"/>
    <mergeCell ref="AA684:AA685"/>
    <mergeCell ref="Y684:Y685"/>
    <mergeCell ref="D684:D685"/>
    <mergeCell ref="E684:E685"/>
    <mergeCell ref="N684:N685"/>
    <mergeCell ref="O684:O685"/>
    <mergeCell ref="M684:M685"/>
    <mergeCell ref="T704:T705"/>
    <mergeCell ref="U704:U705"/>
    <mergeCell ref="Z704:Z705"/>
    <mergeCell ref="AA704:AA705"/>
    <mergeCell ref="Y704:Y705"/>
    <mergeCell ref="D704:D705"/>
    <mergeCell ref="E704:E705"/>
    <mergeCell ref="N704:N705"/>
    <mergeCell ref="O704:O705"/>
    <mergeCell ref="M704:M705"/>
    <mergeCell ref="T724:T725"/>
    <mergeCell ref="U724:U725"/>
    <mergeCell ref="Z724:Z725"/>
    <mergeCell ref="AA724:AA725"/>
    <mergeCell ref="Y724:Y725"/>
    <mergeCell ref="D724:D725"/>
    <mergeCell ref="E724:E725"/>
    <mergeCell ref="N724:N725"/>
    <mergeCell ref="O724:O725"/>
    <mergeCell ref="M724:M725"/>
    <mergeCell ref="S724:S725"/>
    <mergeCell ref="AA764:AA765"/>
    <mergeCell ref="Y764:Y765"/>
    <mergeCell ref="D764:D765"/>
    <mergeCell ref="E764:E765"/>
    <mergeCell ref="N764:N765"/>
    <mergeCell ref="O764:O765"/>
    <mergeCell ref="M764:M765"/>
    <mergeCell ref="S764:S765"/>
    <mergeCell ref="T744:T745"/>
    <mergeCell ref="U744:U745"/>
    <mergeCell ref="Z744:Z745"/>
    <mergeCell ref="AA744:AA745"/>
    <mergeCell ref="Y744:Y745"/>
    <mergeCell ref="D744:D745"/>
    <mergeCell ref="E744:E745"/>
    <mergeCell ref="N744:N745"/>
    <mergeCell ref="O744:O745"/>
    <mergeCell ref="M744:M745"/>
    <mergeCell ref="S744:S745"/>
    <mergeCell ref="N784:N785"/>
    <mergeCell ref="O784:O785"/>
    <mergeCell ref="M784:M785"/>
    <mergeCell ref="T764:T765"/>
    <mergeCell ref="S784:S785"/>
    <mergeCell ref="T784:T785"/>
    <mergeCell ref="U784:U785"/>
    <mergeCell ref="U764:U765"/>
    <mergeCell ref="Z764:Z765"/>
    <mergeCell ref="AA784:AA785"/>
    <mergeCell ref="Y784:Y785"/>
    <mergeCell ref="Z784:Z785"/>
    <mergeCell ref="S804:S805"/>
    <mergeCell ref="D824:D825"/>
    <mergeCell ref="E824:E825"/>
    <mergeCell ref="N824:N825"/>
    <mergeCell ref="O824:O825"/>
    <mergeCell ref="M824:M825"/>
    <mergeCell ref="S824:S825"/>
    <mergeCell ref="D804:D805"/>
    <mergeCell ref="E804:E805"/>
    <mergeCell ref="N804:N805"/>
    <mergeCell ref="Z804:Z805"/>
    <mergeCell ref="AA804:AA805"/>
    <mergeCell ref="Y804:Y805"/>
    <mergeCell ref="O804:O805"/>
    <mergeCell ref="M804:M805"/>
    <mergeCell ref="T824:T825"/>
    <mergeCell ref="U824:U825"/>
    <mergeCell ref="T804:T805"/>
    <mergeCell ref="U804:U805"/>
    <mergeCell ref="D784:D785"/>
    <mergeCell ref="E784:E785"/>
    <mergeCell ref="Z844:Z845"/>
    <mergeCell ref="AA844:AA845"/>
    <mergeCell ref="Y844:Y845"/>
    <mergeCell ref="Z824:Z825"/>
    <mergeCell ref="AA824:AA825"/>
    <mergeCell ref="Y824:Y825"/>
    <mergeCell ref="T844:T845"/>
    <mergeCell ref="U844:U845"/>
    <mergeCell ref="D844:D845"/>
    <mergeCell ref="E844:E845"/>
    <mergeCell ref="N844:N845"/>
    <mergeCell ref="O844:O845"/>
    <mergeCell ref="M844:M845"/>
    <mergeCell ref="S844:S845"/>
  </mergeCells>
  <phoneticPr fontId="6" type="noConversion"/>
  <conditionalFormatting sqref="A2:A49 Y837:Y844 A51:A65536 M1 Z837:Z845 D137:D145 W856:AA65536 D157:D165 D177:D185 D197:D205 D217:D225 D237:D245 D257:D265 D277:D285 D297:D305 D317:D325 D337:D345 D357:D365 D377:D385 D397:D405 D417:D425 D437:D445 D457:D465 D477:D485 D497:D505 D517:D525 D537:D545 D557:D565 D577:D585 D597:D605 D617:D625 D637:D645 D657:D665 D677:D685 D697:D705 D717:D725 D737:D745 D757:D765 D777:D785 D797:D805 D817:D825 D837:D845 O1:R1048576 C857:D65536 M157:M164 M217:M224 M197:M204 M257:M264 M237:M244 M297:M304 M277:M284 M337:M344 M317:M324 M377:M384 M357:M364 M417:M424 M397:M404 M457:M464 M437:M444 M497:M504 M477:M484 M537:M544 M517:M524 M577:M584 M557:M564 M617:M624 M597:M604 M657:M664 M637:M644 M697:M704 M677:M684 M737:M744 M717:M724 M777:M784 M757:M764 M817:M824 M797:M804 N1:N65 N77:N85 N97:N105 N117:N125 U1:V1048576 S1:T63 Y117:Y124 Y97:Y104 Y1:Y64 C97:C104 Z1:Z65 Y137:Y144 Y157:Y164 Y177:Y184 Y197:Y204 Y217:Y224 Y237:Y244 Y257:Y264 Y277:Y284 Y297:Y304 Y317:Y324 Y337:Y344 Y357:Y364 Y377:Y384 Y397:Y404 Y417:Y424 Y437:Y444 Y457:Y464 Y477:Y484 Y497:Y504 Y517:Y524 Y537:Y544 Y557:Y564 Y577:Y584 Y597:Y604 Y617:Y624 Y637:Y644 Y657:Y664 Y677:Y684 Y697:Y704 Y717:Y724 Y737:Y744 Y757:Y764 Y777:Y784 Y797:Y804 W816:AA816 B2:B65536 C837:C844 C2:C64 C77:C84 C137:C144 C117:C124 C177:C184 C157:C164 C217:C224 C197:C204 C257:C264 C237:C244 C297:C304 C277:C284 C337:C344 C317:C324 C377:C384 C357:C364 C417:C424 C397:C404 C457:C464 C437:C444 C497:C504 C477:C484 C537:C544 C517:C524 C577:C584 C557:C564 C617:C624 C597:C604 C657:C664 C637:C644 C697:C704 C677:C684 C737:C744 C717:C724 C777:C784 C757:C764 C817:C824 C797:C804 Y76:Y84 AB1:IV1048576 S177:S184 M3:M43 W1:X95 W96:AA96 W97:X115 Z97:Z105 Z76:Z85 W116:AA116 AA1:AA95 AA97:AA115 W117:X135 W136:AA136 W137:X155 Z137:Z145 Z117:Z125 W156:AA156 AA117:AA135 AA137:AA155 W157:X175 W176:AA176 W177:X195 Z177:Z185 Z157:Z165 W196:AA196 AA157:AA175 AA177:AA195 W197:X215 W216:AA216 W217:X235 Z217:Z225 Z197:Z205 W236:AA236 AA197:AA215 AA217:AA235 W237:X255 W256:AA256 W257:X275 Z257:Z265 Z237:Z245 W276:AA276 AA237:AA255 AA257:AA275 W277:X295 W296:AA296 W297:X315 Z297:Z305 Z277:Z285 W316:AA316 AA277:AA295 AA297:AA315 W317:X335 W336:AA336 W337:X355 Z337:Z345 Z317:Z325 W356:AA356 AA317:AA335 AA337:AA355 W357:X375 W376:AA376 W377:X395 Z377:Z385 Z357:Z365 W396:AA396 AA357:AA375 AA377:AA395 W397:X415 W416:AA416 W417:X435 Z417:Z425 Z397:Z405 W436:AA436 AA397:AA415 AA417:AA435 W437:X455 W456:AA456 W457:X475 Z457:Z465 Z437:Z445 W476:AA476 AA437:AA455 AA457:AA475 W477:X495 W496:AA496 W497:X515 Z497:Z505 Z477:Z485 W516:AA516 AA477:AA495 AA497:AA515 W517:X535 W536:AA536 W537:X555 Z537:Z545 Z517:Z525 W556:AA556 AA517:AA535 AA537:AA555 W557:X575 W576:AA576 W577:X595 Z577:Z585 Z557:Z565 W596:AA596 AA557:AA575 AA577:AA595 W597:X615 W616:AA616 W617:X635 Z617:Z625 Z597:Z605 W636:AA636 AA597:AA615 AA617:AA635 W637:X655 W656:AA656 W657:X675 Z657:Z665 Z637:Z645 W676:AA676 AA637:AA655 AA657:AA675 W677:X695 W696:AA696 W697:X715 Z697:Z705 Z677:Z685 W716:AA716 AA677:AA695 AA697:AA715 W717:X735 W736:AA736 W737:X755 Z737:Z745 Z717:Z725 W756:AA756 AA717:AA735 AA737:AA755 W757:X775 W776:AA776 W777:X795 Z777:Z785 Z757:Z765 W796:AA796 AA757:AA775 W797:X815 AA777:AA795 Y817:Y824 AA797:AA815 Z797:Z805 W817:X835 W836:AA836 W837:X855 AA817:AA835 Z817:Z825 D1:H1 D2:D65 D77:D85 D97:D105 D117:D125 N137:N145 N157:N165 N177:N185 N197:N205 N217:N225 N237:N245 N257:N265 N277:N285 N297:N305 N317:N325 N337:N345 N357:N365 N377:N385 N397:N405 N417:N425 N437:N445 N457:N465 N477:N485 N497:N505 N517:N525 N537:N545 N557:N565 N577:N585 N597:N605 N617:N625 N637:N645 N657:N665 N677:N685 N697:N705 N717:N725 N737:N745 N757:N765 N777:N785 N797:N805 N817:N825 N837:N845 M97:M104 M837:M844 M63:M64 M77:M84 M137:M144 M117:M124 M177:M184 S857:T65536 S157:S164 S217:S224 S197:S204 S257:S264 S237:S244 S297:S304 S277:S284 S337:S344 S317:S324 S377:S384 S357:S364 S417:S424 S397:S404 S457:S464 S437:S444 S497:S504 S477:S484 S537:S544 S517:S524 S577:S584 S557:S564 S617:S624 S597:S604 S657:S664 S637:S644 S697:S704 S677:S684 S737:S744 S717:S724 S777:S784 S757:S764 S817:S824 S797:S804 T64:T65 T77:T85 T97:T105 T117:T125 T137:T145 T157:T165 T177:T185 T197:T205 T217:T225 T237:T245 T257:T265 T277:T285 T297:T305 T317:T325 T337:T345 T357:T365 T377:T385 T397:T405 T417:T425 T437:T445 T457:T465 T477:T485 T497:T505 T517:T525 T537:T545 T557:T565 T577:T585 T597:T605 T617:T625 T637:T645 T657:T665 T677:T685 T697:T705 T717:T725 T737:T745 T757:T765 T777:T785 T797:T805 T817:T825 T837:T845 S97:S104 S837:S844 S64 S77:S84 S137:S144 S117:S124 AA837:AA855 E2:K65536 L857:N65536 L2:L856">
    <cfRule type="expression" dxfId="4" priority="1" stopIfTrue="1">
      <formula>($A$45=0)</formula>
    </cfRule>
  </conditionalFormatting>
  <conditionalFormatting sqref="D66:D76 D86:D96 D106:D116 D126:D136 D146:D156 D166:D176 D186:D196 D206:D216 D226:D236 D246:D256 D266:D276 D286:D296 D306:D316 D326:D336 D346:D356 D366:D376 D386:D396 D406:D416 D426:D436 D446:D456 D466:D476 D486:D496 D506:D516 D526:D536 D546:D556 D566:D576 D586:D596 D606:D616 D626:D636 D646:D656 D666:D676 D686:D696 D706:D716 D726:D736 D746:D756 D766:D776 D786:D796 D806:D816 D826:D836 D846:D856 N66:N76 N86:N96 N106:N116 N126:N136 N146:N156 N166:N176 N186:N196 N206:N216 N226:N236 N246:N256 N266:N276 N286:N296 N306:N316 N326:N336 N346:N356 N366:N376 N386:N396 N406:N416 N426:N436 N446:N456 N466:N476 N486:N496 N506:N516 N526:N536 N546:N556 N566:N576 N586:N596 N606:N616 N626:N636 N646:N656 N666:N676 N686:N696 N706:N716 N726:N736 N746:N756 N766:N776 N786:N796 N806:N816 N826:N836 N846:N856 T66:T76 T86:T96 T106:T116 T126:T136 T146:T156 T166:T176 T186:T196 T206:T216 T226:T236 T246:T256 T266:T276 T286:T296 T306:T316 T326:T336 T346:T356 T366:T376 T386:T396 T406:T416 T426:T436 T446:T456 T466:T476 T486:T496 T506:T516 T526:T536 T546:T556 T566:T576 T586:T596 T606:T616 T626:T636 T646:T656 T666:T676 T686:T696 T706:T716 T726:T736 T746:T756 T766:T776 T786:T796 T806:T816 T826:T836 T846:T856 Z66:Z75 Z86:Z95 Z106:Z115 Z126:Z135 Z146:Z155 Z166:Z175 Z186:Z195 Z206:Z215 Z226:Z235 Z246:Z255 Z266:Z275 Z286:Z295 Z306:Z315 Z326:Z335 Z346:Z355 Z366:Z375 Z386:Z395 Z406:Z415 Z426:Z435 Z446:Z455 Z466:Z475 Z486:Z495 Z506:Z515 Z526:Z535 Z546:Z555 Z566:Z575 Z586:Z595 Z606:Z615 Z626:Z635 Z646:Z655 Z666:Z675 Z686:Z695 Z706:Z715 Z726:Z735 Z746:Z755 Z766:Z775 Z786:Z795 Z806:Z815 Z826:Z835 Z846:Z855">
    <cfRule type="expression" dxfId="3" priority="2" stopIfTrue="1">
      <formula>($A$45=0)</formula>
    </cfRule>
    <cfRule type="expression" dxfId="2" priority="3" stopIfTrue="1">
      <formula>AND(COUNTA(D66)=1,(OR(D66-$C$62&lt;0,D66&gt;$E$62+61)))</formula>
    </cfRule>
  </conditionalFormatting>
  <conditionalFormatting sqref="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C846:C856 M66:M76 M86:M96 M106:M116 M126:M136 M146:M156 M166:M176 M186:M196 M206:M216 M226:M236 M246:M256 M266:M276 M286:M296 M306:M316 M326:M336 M346:M356 M366:M376 M386:M396 M406:M416 M426:M436 M446:M456 M466:M476 M486:M496 M506:M516 M526:M536 M546:M556 M566:M576 M586:M596 M606:M616 M626:M636 M646:M656 M666:M676 M686:M696 M706:M716 M726:M736 M746:M756 M766:M776 M786:M796 M806:M816 M826:M836 M846:M856 S66:S76 S86:S96 S106:S116 S126:S136 S146:S156 S166:S176 S186:S196 S206:S216 S226:S236 S246:S256 S266:S276 S286:S296 S306:S316 S326:S336 S346:S356 S366:S376 S386:S396 S406:S416 S426:S436 S446:S456 S466:S476 S486:S496 S506:S516 S526:S536 S546:S556 S566:S576 S586:S596 S606:S616 S626:S636 S646:S656 S666:S676 S686:S696 S706:S716 S726:S736 S746:S756 S766:S776 S786:S796 S806:S816 S826:S836 S846:S856 Y66:Y75 Y86:Y95 Y106:Y115 Y126:Y135 Y146:Y155 Y166:Y175 Y186:Y195 Y206:Y215 Y226:Y235 Y246:Y255 Y266:Y275 Y286:Y295 Y306:Y315 Y326:Y335 Y346:Y355 Y366:Y375 Y386:Y395 Y406:Y415 Y426:Y435 Y446:Y455 Y466:Y475 Y486:Y495 Y506:Y515 Y526:Y535 Y546:Y555 Y566:Y575 Y586:Y595 Y606:Y615 Y626:Y635 Y646:Y655 Y666:Y675 Y686:Y695 Y706:Y715 Y726:Y735 Y746:Y755 Y766:Y775 Y786:Y795 Y806:Y815 Y826:Y835 Y846:Y855">
    <cfRule type="expression" dxfId="1" priority="4" stopIfTrue="1">
      <formula>($A$45=0)</formula>
    </cfRule>
    <cfRule type="expression" dxfId="0" priority="5" stopIfTrue="1">
      <formula>AND(COUNTA(C66)=1,(OR(C66-$C$62&lt;0,C66&gt;$E$62)))</formula>
    </cfRule>
  </conditionalFormatting>
  <dataValidations count="3">
    <dataValidation type="decimal" allowBlank="1" showInputMessage="1" showErrorMessage="1" sqref="D3:E42">
      <formula1>0</formula1>
      <formula2>999999999</formula2>
    </dataValidation>
    <dataValidation type="date" operator="greaterThan" allowBlank="1" showInputMessage="1" showErrorMessage="1" error="הזנת תאריך שגויה, נא להזין שנית:_x000a_DD/MM/YYYY" sqref="S826:S836 N66:N856 C846:C856 C66:C76 C86:C96 C106:C116 C126:C136 C146:C156 C166:C176 C186:C196 C206:C216 C226:C236 C246:C256 C266:C276 C286:C296 C306:C316 C326:C336 C346:C356 C366:C376 C386:C396 C406:C416 C426:C436 C446:C456 C466:C476 C486:C496 C506:C516 C526:C536 C546:C556 C566:C576 C586:C596 C606:C616 C626:C636 C646:C656 C666:C676 C686:C696 C706:C716 C726:C736 C746:C756 C766:C776 C786:C796 C806:C816 C826:C836 D66:D856 M846:M856 M66:M76 M86:M96 M106:M116 M126:M136 M146:M156 M166:M176 M186:M196 M206:M216 M226:M236 M246:M256 M266:M276 M286:M296 M306:M316 M326:M336 M346:M356 M366:M376 M386:M396 M406:M416 M426:M436 M446:M456 M466:M476 M486:M496 M506:M516 M526:M536 M546:M556 M566:M576 M586:M596 M606:M616 M626:M636 M646:M656 M666:M676 M686:M696 M706:M716 M726:M736 M746:M756 M766:M776 M786:M796 M806:M816 M826:M836 T66:T856 S846:S856 S66:S76 S86:S96 S106:S116 S126:S136 S146:S156 S166:S176 S186:S196 S206:S216 S226:S236 S246:S256 S266:S276 S286:S296 S306:S316 S326:S336 S346:S356 S366:S376 S386:S396 S406:S416 S426:S436 S446:S456 S466:S476 S486:S496 S506:S516 S526:S536 S546:S556 S566:S576 S586:S596 S606:S616 S626:S636 S646:S656 S666:S676 S686:S696 S706:S716 S726:S736 S746:S756 S766:S776 S786:S796 S806:S816 Y66:Y75 Y86:Y95 Y106:Y115 Y126:Y135 Y146:Y155 Y166:Y175 Y186:Y195 Y206:Y215 Y226:Y235 Y246:Y255 Y266:Y275 Y286:Y295 Y306:Y315 Y326:Y335 Y346:Y355 Y366:Y375 Y386:Y395 Y406:Y415 Y426:Y435 Y446:Y455 Y466:Y475 Y486:Y495 Y506:Y515 Y526:Y535 Y546:Y555 Y566:Y575 Y586:Y595 Y606:Y615 Y626:Y635 Y646:Y655 Y666:Y675 Y686:Y695 Y706:Y715 Y726:Y735 Y746:Y755 Y766:Y775 Y786:Y795 Y806:Y815 Y826:Y835 Z66:Z856 Y846:Y855">
      <formula1>36526</formula1>
    </dataValidation>
    <dataValidation type="decimal" allowBlank="1" showInputMessage="1" showErrorMessage="1" error="נא להזין את הסכום ששולם בפועל בש&quot;ח." sqref="E66:E856 U66:U856 O66:O856 AA66:AA856">
      <formula1>-999999999</formula1>
      <formula2>999999999</formula2>
    </dataValidation>
  </dataValidations>
  <hyperlinks>
    <hyperlink ref="B85" location="'חומרים- ציוד יעודי (מגנ&quot;ט)'!C4" tooltip="הקשה על התא, תחזיר אותך לטבלת החומרים המרכזת" display="'חומרים- ציוד יעודי (מגנ&quot;ט)'!C4"/>
    <hyperlink ref="B105" location="'חומרים- ציוד יעודי (מגנ&quot;ט)'!C5" tooltip="הקשה על התא, תחזיר אותך לטבלת החומרים המרכזת" display="'חומרים- ציוד יעודי (מגנ&quot;ט)'!C5"/>
    <hyperlink ref="B125" location="'חומרים- ציוד יעודי (מגנ&quot;ט)'!C6" tooltip="הקשה על התא, תחזיר אותך לטבלת החומרים המרכזת" display="'חומרים- ציוד יעודי (מגנ&quot;ט)'!C6"/>
    <hyperlink ref="B145" location="'חומרים- ציוד יעודי (מגנ&quot;ט)'!C7" tooltip="הקשה על התא, תחזיר אותך לטבלת החומרים המרכזת" display="'חומרים- ציוד יעודי (מגנ&quot;ט)'!C7"/>
    <hyperlink ref="B165" location="'חומרים- ציוד יעודי (מגנ&quot;ט)'!C8" tooltip="הקשה על התא, תחזיר אותך לטבלת החומרים המרכזת" display="'חומרים- ציוד יעודי (מגנ&quot;ט)'!C8"/>
    <hyperlink ref="B185" location="'חומרים- ציוד יעודי (מגנ&quot;ט)'!C9" tooltip="הקשה על התא, תחזיר אותך לטבלת החומרים המרכזת" display="'חומרים- ציוד יעודי (מגנ&quot;ט)'!C9"/>
    <hyperlink ref="B205" location="'חומרים- ציוד יעודי (מגנ&quot;ט)'!C10" tooltip="הקשה על התא, תחזיר אותך לטבלת החומרים המרכזת" display="'חומרים- ציוד יעודי (מגנ&quot;ט)'!C10"/>
    <hyperlink ref="B225" location="'חומרים- ציוד יעודי (מגנ&quot;ט)'!C11" tooltip="הקשה על התא, תחזיר אותך לטבלת החומרים המרכזת" display="'חומרים- ציוד יעודי (מגנ&quot;ט)'!C11"/>
    <hyperlink ref="B245" location="'חומרים- ציוד יעודי (מגנ&quot;ט)'!C12" tooltip="הקשה על התא, תחזיר אותך לטבלת החומרים המרכזת" display="'חומרים- ציוד יעודי (מגנ&quot;ט)'!C12"/>
    <hyperlink ref="B265" location="'חומרים- ציוד יעודי (מגנ&quot;ט)'!C13" tooltip="הקשה על התא, תחזיר אותך לטבלת החומרים המרכזת" display="'חומרים- ציוד יעודי (מגנ&quot;ט)'!C13"/>
    <hyperlink ref="B285" location="'חומרים- ציוד יעודי (מגנ&quot;ט)'!C14" tooltip="הקשה על התא, תחזיר אותך לטבלת החומרים המרכזת" display="'חומרים- ציוד יעודי (מגנ&quot;ט)'!C14"/>
    <hyperlink ref="B305" location="'חומרים- ציוד יעודי (מגנ&quot;ט)'!C15" tooltip="הקשה על התא, תחזיר אותך לטבלת החומרים המרכזת" display="'חומרים- ציוד יעודי (מגנ&quot;ט)'!C15"/>
    <hyperlink ref="B325" location="'חומרים- ציוד יעודי (מגנ&quot;ט)'!C16" tooltip="הקשה על התא, תחזיר אותך לטבלת החומרים המרכזת" display="'חומרים- ציוד יעודי (מגנ&quot;ט)'!C16"/>
    <hyperlink ref="B345" location="'חומרים- ציוד יעודי (מגנ&quot;ט)'!C17" tooltip="הקשה על התא, תחזיר אותך לטבלת החומרים המרכזת" display="'חומרים- ציוד יעודי (מגנ&quot;ט)'!C17"/>
    <hyperlink ref="B365" location="'חומרים- ציוד יעודי (מגנ&quot;ט)'!C18" tooltip="הקשה על התא, תחזיר אותך לטבלת החומרים המרכזת" display="'חומרים- ציוד יעודי (מגנ&quot;ט)'!C18"/>
    <hyperlink ref="B385" location="'חומרים- ציוד יעודי (מגנ&quot;ט)'!C19" tooltip="הקשה על התא, תחזיר אותך לטבלת החומרים המרכזת" display="'חומרים- ציוד יעודי (מגנ&quot;ט)'!C19"/>
    <hyperlink ref="B405" location="'חומרים- ציוד יעודי (מגנ&quot;ט)'!C20" tooltip="הקשה על התא, תחזיר אותך לטבלת החומרים המרכזת" display="'חומרים- ציוד יעודי (מגנ&quot;ט)'!C20"/>
    <hyperlink ref="B425" location="'חומרים- ציוד יעודי (מגנ&quot;ט)'!C21" tooltip="הקשה על התא, תחזיר אותך לטבלת החומרים המרכזת" display="'חומרים- ציוד יעודי (מגנ&quot;ט)'!C21"/>
    <hyperlink ref="B445" location="'חומרים- ציוד יעודי (מגנ&quot;ט)'!C22" tooltip="הקשה על התא, תחזיר אותך לטבלת החומרים המרכזת" display="'חומרים- ציוד יעודי (מגנ&quot;ט)'!C22"/>
    <hyperlink ref="B465" location="'חומרים- ציוד יעודי (מגנ&quot;ט)'!C23" tooltip="הקשה על התא, תחזיר אותך לטבלת החומרים המרכזת" display="'חומרים- ציוד יעודי (מגנ&quot;ט)'!C23"/>
    <hyperlink ref="B485" location="'חומרים- ציוד יעודי (מגנ&quot;ט)'!C24" tooltip="הקשה על התא, תחזיר אותך לטבלת החומרים המרכזת" display="'חומרים- ציוד יעודי (מגנ&quot;ט)'!C24"/>
    <hyperlink ref="B505" location="'חומרים- ציוד יעודי (מגנ&quot;ט)'!C25" tooltip="הקשה על התא, תחזיר אותך לטבלת החומרים המרכזת" display="'חומרים- ציוד יעודי (מגנ&quot;ט)'!C25"/>
    <hyperlink ref="B525" location="'חומרים- ציוד יעודי (מגנ&quot;ט)'!C26" tooltip="הקשה על התא, תחזיר אותך לטבלת החומרים המרכזת" display="'חומרים- ציוד יעודי (מגנ&quot;ט)'!C26"/>
    <hyperlink ref="B545" location="'חומרים- ציוד יעודי (מגנ&quot;ט)'!C27" tooltip="הקשה על התא, תחזיר אותך לטבלת החומרים המרכזת" display="'חומרים- ציוד יעודי (מגנ&quot;ט)'!C27"/>
    <hyperlink ref="B565" location="'חומרים- ציוד יעודי (מגנ&quot;ט)'!C28" tooltip="הקשה על התא, תחזיר אותך לטבלת החומרים המרכזת" display="'חומרים- ציוד יעודי (מגנ&quot;ט)'!C28"/>
    <hyperlink ref="B585" location="'חומרים- ציוד יעודי (מגנ&quot;ט)'!C29" tooltip="הקשה על התא, תחזיר אותך לטבלת החומרים המרכזת" display="'חומרים- ציוד יעודי (מגנ&quot;ט)'!C29"/>
    <hyperlink ref="B605" location="'חומרים- ציוד יעודי (מגנ&quot;ט)'!C30" tooltip="הקשה על התא, תחזיר אותך לטבלת החומרים המרכזת" display="'חומרים- ציוד יעודי (מגנ&quot;ט)'!C30"/>
    <hyperlink ref="B625" location="'חומרים- ציוד יעודי (מגנ&quot;ט)'!C31" tooltip="הקשה על התא, תחזיר אותך לטבלת החומרים המרכזת" display="'חומרים- ציוד יעודי (מגנ&quot;ט)'!C31"/>
    <hyperlink ref="B645" location="'חומרים- ציוד יעודי (מגנ&quot;ט)'!C32" tooltip="הקשה על התא, תחזיר אותך לטבלת החומרים המרכזת" display="'חומרים- ציוד יעודי (מגנ&quot;ט)'!C32"/>
    <hyperlink ref="C20" location="'חומרים- ציוד יעודי (מגנ&quot;ט)'!A404:A416" tooltip="הקשה על התא תעביר אותך לטבלה מקושרת בה יש לפרט את החשבוניות הרלבנטיות לסעיף" display="'חומרים- ציוד יעודי (מגנ&quot;ט)'!A404:A416"/>
    <hyperlink ref="C21" location="'חומרים- ציוד יעודי (מגנ&quot;ט)'!A424:A436" tooltip="הקשה על התא תעביר אותך לטבלה מקושרת בה יש לפרט את החשבוניות הרלבנטיות לסעיף" display="'חומרים- ציוד יעודי (מגנ&quot;ט)'!A424:A436"/>
    <hyperlink ref="C22" location="'חומרים- ציוד יעודי (מגנ&quot;ט)'!A444:A456" tooltip="הקשה על התא תעביר אותך לטבלה מקושרת בה יש לפרט את החשבוניות הרלבנטיות לסעיף" display="'חומרים- ציוד יעודי (מגנ&quot;ט)'!A444:A456"/>
    <hyperlink ref="C23" location="'חומרים- ציוד יעודי (מגנ&quot;ט)'!A464:A476" tooltip="הקשה על התא תעביר אותך לטבלה מקושרת בה יש לפרט את החשבוניות הרלבנטיות לסעיף" display="'חומרים- ציוד יעודי (מגנ&quot;ט)'!A464:A476"/>
    <hyperlink ref="C24" location="'חומרים- ציוד יעודי (מגנ&quot;ט)'!A484:A496" tooltip="הקשה על התא תעביר אותך לטבלה מקושרת בה יש לפרט את החשבוניות הרלבנטיות לסעיף" display="'חומרים- ציוד יעודי (מגנ&quot;ט)'!A484:A496"/>
    <hyperlink ref="C25" location="'חומרים- ציוד יעודי (מגנ&quot;ט)'!A504:A516" tooltip="הקשה על התא תעביר אותך לטבלה מקושרת בה יש לפרט את החשבוניות הרלבנטיות לסעיף" display="'חומרים- ציוד יעודי (מגנ&quot;ט)'!A504:A516"/>
    <hyperlink ref="C26" location="'חומרים- ציוד יעודי (מגנ&quot;ט)'!A524:A536" tooltip="הקשה על התא תעביר אותך לטבלה מקושרת בה יש לפרט את החשבוניות הרלבנטיות לסעיף" display="'חומרים- ציוד יעודי (מגנ&quot;ט)'!A524:A536"/>
    <hyperlink ref="C27" location="'חומרים- ציוד יעודי (מגנ&quot;ט)'!A544:A556" tooltip="הקשה על התא תעביר אותך לטבלה מקושרת בה יש לפרט את החשבוניות הרלבנטיות לסעיף" display="'חומרים- ציוד יעודי (מגנ&quot;ט)'!A544:A556"/>
    <hyperlink ref="C28" location="'חומרים- ציוד יעודי (מגנ&quot;ט)'!A564:A576" tooltip="הקשה על התא תעביר אותך לטבלה מקושרת בה יש לפרט את החשבוניות הרלבנטיות לסעיף" display="'חומרים- ציוד יעודי (מגנ&quot;ט)'!A564:A576"/>
    <hyperlink ref="C29" location="'חומרים- ציוד יעודי (מגנ&quot;ט)'!A584:A596" tooltip="הקשה על התא תעביר אותך לטבלה מקושרת בה יש לפרט את החשבוניות הרלבנטיות לסעיף" display="'חומרים- ציוד יעודי (מגנ&quot;ט)'!A584:A596"/>
    <hyperlink ref="C30" location="'חומרים- ציוד יעודי (מגנ&quot;ט)'!A604:A616" tooltip="הקשה על התא תעביר אותך לטבלה מקושרת בה יש לפרט את החשבוניות הרלבנטיות לסעיף" display="'חומרים- ציוד יעודי (מגנ&quot;ט)'!A604:A616"/>
    <hyperlink ref="C31" location="'חומרים- ציוד יעודי (מגנ&quot;ט)'!A624:A636" tooltip="הקשה על התא תעביר אותך לטבלה מקושרת בה יש לפרט את החשבוניות הרלבנטיות לסעיף" display="'חומרים- ציוד יעודי (מגנ&quot;ט)'!A624:A636"/>
    <hyperlink ref="C32" location="'חומרים- ציוד יעודי (מגנ&quot;ט)'!A644:A656" tooltip="הקשה על התא תעביר אותך לטבלה מקושרת בה יש לפרט את החשבוניות הרלבנטיות לסעיף" display="'חומרים- ציוד יעודי (מגנ&quot;ט)'!A644:A656"/>
    <hyperlink ref="H105" location="'חומרים- ציוד יעודי (מגנ&quot;ט)'!C5" tooltip="הקשה על התא, תחזיר אותך לטבלת החומרים המרכזת" display="'חומרים- ציוד יעודי (מגנ&quot;ט)'!C5"/>
    <hyperlink ref="H125" location="'חומרים- ציוד יעודי (מגנ&quot;ט)'!C6" tooltip="הקשה על התא, תחזיר אותך לטבלת החומרים המרכזת" display="'חומרים- ציוד יעודי (מגנ&quot;ט)'!C6"/>
    <hyperlink ref="H145" location="'חומרים- ציוד יעודי (מגנ&quot;ט)'!C7" tooltip="הקשה על התא, תחזיר אותך לטבלת החומרים המרכזת" display="'חומרים- ציוד יעודי (מגנ&quot;ט)'!C7"/>
    <hyperlink ref="H165" location="'חומרים- ציוד יעודי (מגנ&quot;ט)'!C8" tooltip="הקשה על התא, תחזיר אותך לטבלת החומרים המרכזת" display="'חומרים- ציוד יעודי (מגנ&quot;ט)'!C8"/>
    <hyperlink ref="H185" location="'חומרים- ציוד יעודי (מגנ&quot;ט)'!C9" tooltip="הקשה על התא, תחזיר אותך לטבלת החומרים המרכזת" display="'חומרים- ציוד יעודי (מגנ&quot;ט)'!C9"/>
    <hyperlink ref="H205" location="'חומרים- ציוד יעודי (מגנ&quot;ט)'!C10" tooltip="הקשה על התא, תחזיר אותך לטבלת החומרים המרכזת" display="'חומרים- ציוד יעודי (מגנ&quot;ט)'!C10"/>
    <hyperlink ref="H225" location="'חומרים- ציוד יעודי (מגנ&quot;ט)'!C11" tooltip="הקשה על התא, תחזיר אותך לטבלת החומרים המרכזת" display="'חומרים- ציוד יעודי (מגנ&quot;ט)'!C11"/>
    <hyperlink ref="H245" location="'חומרים- ציוד יעודי (מגנ&quot;ט)'!C12" tooltip="הקשה על התא, תחזיר אותך לטבלת החומרים המרכזת" display="'חומרים- ציוד יעודי (מגנ&quot;ט)'!C12"/>
    <hyperlink ref="H265" location="'חומרים- ציוד יעודי (מגנ&quot;ט)'!C13" tooltip="הקשה על התא, תחזיר אותך לטבלת החומרים המרכזת" display="'חומרים- ציוד יעודי (מגנ&quot;ט)'!C13"/>
    <hyperlink ref="H285" location="'חומרים- ציוד יעודי (מגנ&quot;ט)'!C14" tooltip="הקשה על התא, תחזיר אותך לטבלת החומרים המרכזת" display="'חומרים- ציוד יעודי (מגנ&quot;ט)'!C14"/>
    <hyperlink ref="H305" location="'חומרים- ציוד יעודי (מגנ&quot;ט)'!C15" tooltip="הקשה על התא, תחזיר אותך לטבלת החומרים המרכזת" display="'חומרים- ציוד יעודי (מגנ&quot;ט)'!C15"/>
    <hyperlink ref="H325" location="'חומרים- ציוד יעודי (מגנ&quot;ט)'!C16" tooltip="הקשה על התא, תחזיר אותך לטבלת החומרים המרכזת" display="'חומרים- ציוד יעודי (מגנ&quot;ט)'!C16"/>
    <hyperlink ref="H345" location="'חומרים- ציוד יעודי (מגנ&quot;ט)'!C17" tooltip="הקשה על התא, תחזיר אותך לטבלת החומרים המרכזת" display="'חומרים- ציוד יעודי (מגנ&quot;ט)'!C17"/>
    <hyperlink ref="H365" location="'חומרים- ציוד יעודי (מגנ&quot;ט)'!C18" tooltip="הקשה על התא, תחזיר אותך לטבלת החומרים המרכזת" display="'חומרים- ציוד יעודי (מגנ&quot;ט)'!C18"/>
    <hyperlink ref="H385" location="'חומרים- ציוד יעודי (מגנ&quot;ט)'!C19" tooltip="הקשה על התא, תחזיר אותך לטבלת החומרים המרכזת" display="'חומרים- ציוד יעודי (מגנ&quot;ט)'!C19"/>
    <hyperlink ref="H405" location="'חומרים- ציוד יעודי (מגנ&quot;ט)'!C20" tooltip="הקשה על התא, תחזיר אותך לטבלת החומרים המרכזת" display="'חומרים- ציוד יעודי (מגנ&quot;ט)'!C20"/>
    <hyperlink ref="H425" location="'חומרים- ציוד יעודי (מגנ&quot;ט)'!C21" tooltip="הקשה על התא, תחזיר אותך לטבלת החומרים המרכזת" display="'חומרים- ציוד יעודי (מגנ&quot;ט)'!C21"/>
    <hyperlink ref="H445" location="'חומרים- ציוד יעודי (מגנ&quot;ט)'!C22" tooltip="הקשה על התא, תחזיר אותך לטבלת החומרים המרכזת" display="'חומרים- ציוד יעודי (מגנ&quot;ט)'!C22"/>
    <hyperlink ref="H465" location="'חומרים- ציוד יעודי (מגנ&quot;ט)'!C23" tooltip="הקשה על התא, תחזיר אותך לטבלת החומרים המרכזת" display="'חומרים- ציוד יעודי (מגנ&quot;ט)'!C23"/>
    <hyperlink ref="H485" location="'חומרים- ציוד יעודי (מגנ&quot;ט)'!C24" tooltip="הקשה על התא, תחזיר אותך לטבלת החומרים המרכזת" display="'חומרים- ציוד יעודי (מגנ&quot;ט)'!C24"/>
    <hyperlink ref="H505" location="'חומרים- ציוד יעודי (מגנ&quot;ט)'!C25" tooltip="הקשה על התא, תחזיר אותך לטבלת החומרים המרכזת" display="'חומרים- ציוד יעודי (מגנ&quot;ט)'!C25"/>
    <hyperlink ref="H525" location="'חומרים- ציוד יעודי (מגנ&quot;ט)'!C26" tooltip="הקשה על התא, תחזיר אותך לטבלת החומרים המרכזת" display="'חומרים- ציוד יעודי (מגנ&quot;ט)'!C26"/>
    <hyperlink ref="H545" location="'חומרים- ציוד יעודי (מגנ&quot;ט)'!C27" tooltip="הקשה על התא, תחזיר אותך לטבלת החומרים המרכזת" display="'חומרים- ציוד יעודי (מגנ&quot;ט)'!C27"/>
    <hyperlink ref="H565" location="'חומרים- ציוד יעודי (מגנ&quot;ט)'!C28" tooltip="הקשה על התא, תחזיר אותך לטבלת החומרים המרכזת" display="'חומרים- ציוד יעודי (מגנ&quot;ט)'!C28"/>
    <hyperlink ref="H585" location="'חומרים- ציוד יעודי (מגנ&quot;ט)'!C29" tooltip="הקשה על התא, תחזיר אותך לטבלת החומרים המרכזת" display="'חומרים- ציוד יעודי (מגנ&quot;ט)'!C29"/>
    <hyperlink ref="H605" location="'חומרים- ציוד יעודי (מגנ&quot;ט)'!C30" tooltip="הקשה על התא, תחזיר אותך לטבלת החומרים המרכזת" display="'חומרים- ציוד יעודי (מגנ&quot;ט)'!C30"/>
    <hyperlink ref="H625" location="'חומרים- ציוד יעודי (מגנ&quot;ט)'!C31" tooltip="הקשה על התא, תחזיר אותך לטבלת החומרים המרכזת" display="'חומרים- ציוד יעודי (מגנ&quot;ט)'!C31"/>
    <hyperlink ref="H645" location="'חומרים- ציוד יעודי (מגנ&quot;ט)'!C32" tooltip="הקשה על התא, תחזיר אותך לטבלת החומרים המרכזת" display="'חומרים- ציוד יעודי (מגנ&quot;ט)'!C32"/>
    <hyperlink ref="H85" location="'חומרים- ציוד יעודי (מגנ&quot;ט)'!C4" tooltip="הקשה על התא, תחזיר אותך לטבלת החומרים המרכזת" display="'חומרים- ציוד יעודי (מגנ&quot;ט)'!C4"/>
    <hyperlink ref="B665" location="'חומרים- ציוד יעודי (מגנ&quot;ט)'!C33" tooltip="הקשה על התא, תחזיר אותך לטבלת החומרים המרכזת" display="'חומרים- ציוד יעודי (מגנ&quot;ט)'!C33"/>
    <hyperlink ref="B685" location="'חומרים- ציוד יעודי (מגנ&quot;ט)'!C34" tooltip="הקשה על התא, תחזיר אותך לטבלת החומרים המרכזת" display="'חומרים- ציוד יעודי (מגנ&quot;ט)'!C34"/>
    <hyperlink ref="B725" location="'חומרים- ציוד יעודי (מגנ&quot;ט)'!C36" tooltip="הקשה על התא, תחזיר אותך לטבלת החומרים המרכזת" display="'חומרים- ציוד יעודי (מגנ&quot;ט)'!C36"/>
    <hyperlink ref="B745" location="'חומרים- ציוד יעודי (מגנ&quot;ט)'!C37" tooltip="הקשה על התא, תחזיר אותך לטבלת החומרים המרכזת" display="'חומרים- ציוד יעודי (מגנ&quot;ט)'!C37"/>
    <hyperlink ref="B765" location="'חומרים- ציוד יעודי (מגנ&quot;ט)'!C38" tooltip="הקשה על התא, תחזיר אותך לטבלת החומרים המרכזת" display="'חומרים- ציוד יעודי (מגנ&quot;ט)'!C38"/>
    <hyperlink ref="B785" location="'חומרים- ציוד יעודי (מגנ&quot;ט)'!C39" tooltip="הקשה על התא, תחזיר אותך לטבלת החומרים המרכזת" display="'חומרים- ציוד יעודי (מגנ&quot;ט)'!C39"/>
    <hyperlink ref="B805" location="'חומרים- ציוד יעודי (מגנ&quot;ט)'!C40" tooltip="הקשה על התא, תחזיר אותך לטבלת החומרים המרכזת" display="'חומרים- ציוד יעודי (מגנ&quot;ט)'!C40"/>
    <hyperlink ref="B825" location="'חומרים- ציוד יעודי (מגנ&quot;ט)'!C41" tooltip="הקשה על התא, תחזיר אותך לטבלת החומרים המרכזת" display="'חומרים- ציוד יעודי (מגנ&quot;ט)'!C41"/>
    <hyperlink ref="B845" location="'חומרים- ציוד יעודי (מגנ&quot;ט)'!C42" tooltip="הקשה על התא, תחזיר אותך לטבלת החומרים המרכזת" display="'חומרים- ציוד יעודי (מגנ&quot;ט)'!C42"/>
    <hyperlink ref="H665" location="'חומרים- ציוד יעודי (מגנ&quot;ט)'!C33" tooltip="הקשה על התא, תחזיר אותך לטבלת החומרים המרכזת" display="'חומרים- ציוד יעודי (מגנ&quot;ט)'!C33"/>
    <hyperlink ref="H685" location="'חומרים- ציוד יעודי (מגנ&quot;ט)'!C34" tooltip="הקשה על התא, תחזיר אותך לטבלת החומרים המרכזת" display="'חומרים- ציוד יעודי (מגנ&quot;ט)'!C34"/>
    <hyperlink ref="H725" location="'חומרים- ציוד יעודי (מגנ&quot;ט)'!C36" tooltip="הקשה על התא, תחזיר אותך לטבלת החומרים המרכזת" display="'חומרים- ציוד יעודי (מגנ&quot;ט)'!C36"/>
    <hyperlink ref="H745" location="'חומרים- ציוד יעודי (מגנ&quot;ט)'!C37" tooltip="הקשה על התא, תחזיר אותך לטבלת החומרים המרכזת" display="'חומרים- ציוד יעודי (מגנ&quot;ט)'!C37"/>
    <hyperlink ref="H765" location="'חומרים- ציוד יעודי (מגנ&quot;ט)'!C38" tooltip="הקשה על התא, תחזיר אותך לטבלת החומרים המרכזת" display="'חומרים- ציוד יעודי (מגנ&quot;ט)'!C38"/>
    <hyperlink ref="H785" location="'חומרים- ציוד יעודי (מגנ&quot;ט)'!C39" tooltip="הקשה על התא, תחזיר אותך לטבלת החומרים המרכזת" display="'חומרים- ציוד יעודי (מגנ&quot;ט)'!C39"/>
    <hyperlink ref="H805" location="'חומרים- ציוד יעודי (מגנ&quot;ט)'!C40" tooltip="הקשה על התא, תחזיר אותך לטבלת החומרים המרכזת" display="'חומרים- ציוד יעודי (מגנ&quot;ט)'!C40"/>
    <hyperlink ref="H825" location="'חומרים- ציוד יעודי (מגנ&quot;ט)'!C41" tooltip="הקשה על התא, תחזיר אותך לטבלת החומרים המרכזת" display="'חומרים- ציוד יעודי (מגנ&quot;ט)'!C41"/>
    <hyperlink ref="H845" location="'חומרים- ציוד יעודי (מגנ&quot;ט)'!C42" tooltip="הקשה על התא, תחזיר אותך לטבלת החומרים המרכזת" display="'חומרים- ציוד יעודי (מגנ&quot;ט)'!C42"/>
    <hyperlink ref="C33" location="'חומרים- ציוד יעודי (מגנ&quot;ט)'!A664:A676" tooltip="הקשה על התא תעביר אותך לטבלה מקושרת בה יש לפרט את החשבוניות הרלבנטיות לסעיף" display="'חומרים- ציוד יעודי (מגנ&quot;ט)'!A664:A676"/>
    <hyperlink ref="C34" location="'חומרים- ציוד יעודי (מגנ&quot;ט)'!A684:A696" tooltip="הקשה על התא תעביר אותך לטבלה מקושרת בה יש לפרט את החשבוניות הרלבנטיות לסעיף" display="'חומרים- ציוד יעודי (מגנ&quot;ט)'!A684:A696"/>
    <hyperlink ref="C35" location="'חומרים- ציוד יעודי (מגנ&quot;ט)'!A704:A716" tooltip="הקשה על התא תעביר אותך לטבלה מקושרת בה יש לפרט את החשבוניות הרלבנטיות לסעיף" display="'חומרים- ציוד יעודי (מגנ&quot;ט)'!A704:A716"/>
    <hyperlink ref="C36" location="'חומרים- ציוד יעודי (מגנ&quot;ט)'!A724:A736" tooltip="הקשה על התא תעביר אותך לטבלה מקושרת בה יש לפרט את החשבוניות הרלבנטיות לסעיף" display="'חומרים- ציוד יעודי (מגנ&quot;ט)'!A724:A736"/>
    <hyperlink ref="C37" location="'חומרים- ציוד יעודי (מגנ&quot;ט)'!A744:A756" tooltip="הקשה על התא תעביר אותך לטבלה מקושרת בה יש לפרט את החשבוניות הרלבנטיות לסעיף" display="'חומרים- ציוד יעודי (מגנ&quot;ט)'!A744:A756"/>
    <hyperlink ref="C38" location="'חומרים- ציוד יעודי (מגנ&quot;ט)'!A764:A776" tooltip="הקשה על התא תעביר אותך לטבלה מקושרת בה יש לפרט את החשבוניות הרלבנטיות לסעיף" display="'חומרים- ציוד יעודי (מגנ&quot;ט)'!A764:A776"/>
    <hyperlink ref="C39" location="'חומרים- ציוד יעודי (מגנ&quot;ט)'!A784:A796" tooltip="הקשה על התא תעביר אותך לטבלה מקושרת בה יש לפרט את החשבוניות הרלבנטיות לסעיף" display="'חומרים- ציוד יעודי (מגנ&quot;ט)'!A784:A796"/>
    <hyperlink ref="C40" location="'חומרים- ציוד יעודי (מגנ&quot;ט)'!A804:A816" tooltip="הקשה על התא תעביר אותך לטבלה מקושרת בה יש לפרט את החשבוניות הרלבנטיות לסעיף" display="'חומרים- ציוד יעודי (מגנ&quot;ט)'!A804:A816"/>
    <hyperlink ref="C41" location="'חומרים- ציוד יעודי (מגנ&quot;ט)'!A824:A836" tooltip="הקשה על התא תעביר אותך לטבלה מקושרת בה יש לפרט את החשבוניות הרלבנטיות לסעיף" display="'חומרים- ציוד יעודי (מגנ&quot;ט)'!A824:A836"/>
    <hyperlink ref="C42" location="'חומרים- ציוד יעודי (מגנ&quot;ט)'!A844:A856" tooltip="הקשה על התא תעביר אותך לטבלה מקושרת בה יש לפרט את החשבוניות הרלבנטיות לסעיף" display="'חומרים- ציוד יעודי (מגנ&quot;ט)'!A844:A856"/>
    <hyperlink ref="B705" location="'חומרים- ציוד יעודי (מגנ&quot;ט)'!C35" tooltip="הקשה על התא, תחזיר אותך לטבלת החומרים המרכזת" display="'חומרים- ציוד יעודי (מגנ&quot;ט)'!C35"/>
    <hyperlink ref="H705" location="'חומרים- ציוד יעודי (מגנ&quot;ט)'!C35" tooltip="הקשה על התא, תחזיר אותך לטבלת החומרים המרכזת" display="'חומרים- ציוד יעודי (מגנ&quot;ט)'!C35"/>
    <hyperlink ref="R65" location="'חומרים- ציוד יעודי (מגנ&quot;ט)'!C3" tooltip="הקשה על התא, תחזיר אותך לטבלת החומרים המרכזת" display="'חומרים- ציוד יעודי (מגנ&quot;ט)'!C3"/>
    <hyperlink ref="R85" location="'חומרים- ציוד יעודי (מגנ&quot;ט)'!C4" tooltip="הקשה על התא, תחזיר אותך לטבלת החומרים המרכזת" display="'חומרים- ציוד יעודי (מגנ&quot;ט)'!C4"/>
    <hyperlink ref="R105" location="'חומרים- ציוד יעודי (מגנ&quot;ט)'!C5" tooltip="הקשה על התא, תחזיר אותך לטבלת החומרים המרכזת" display="'חומרים- ציוד יעודי (מגנ&quot;ט)'!C5"/>
    <hyperlink ref="R125" location="'חומרים- ציוד יעודי (מגנ&quot;ט)'!C6" tooltip="הקשה על התא, תחזיר אותך לטבלת החומרים המרכזת" display="'חומרים- ציוד יעודי (מגנ&quot;ט)'!C6"/>
    <hyperlink ref="R145" location="'חומרים- ציוד יעודי (מגנ&quot;ט)'!C7" tooltip="הקשה על התא, תחזיר אותך לטבלת החומרים המרכזת" display="'חומרים- ציוד יעודי (מגנ&quot;ט)'!C7"/>
    <hyperlink ref="R165" location="'חומרים- ציוד יעודי (מגנ&quot;ט)'!C8" tooltip="הקשה על התא, תחזיר אותך לטבלת החומרים המרכזת" display="'חומרים- ציוד יעודי (מגנ&quot;ט)'!C8"/>
    <hyperlink ref="R185" location="'חומרים- ציוד יעודי (מגנ&quot;ט)'!C9" tooltip="הקשה על התא, תחזיר אותך לטבלת החומרים המרכזת" display="'חומרים- ציוד יעודי (מגנ&quot;ט)'!C9"/>
    <hyperlink ref="R205" location="'חומרים- ציוד יעודי (מגנ&quot;ט)'!C10" tooltip="הקשה על התא, תחזיר אותך לטבלת החומרים המרכזת" display="'חומרים- ציוד יעודי (מגנ&quot;ט)'!C10"/>
    <hyperlink ref="R225" location="'חומרים- ציוד יעודי (מגנ&quot;ט)'!C11" tooltip="הקשה על התא, תחזיר אותך לטבלת החומרים המרכזת" display="'חומרים- ציוד יעודי (מגנ&quot;ט)'!C11"/>
    <hyperlink ref="R245" location="'חומרים- ציוד יעודי (מגנ&quot;ט)'!C12" tooltip="הקשה על התא, תחזיר אותך לטבלת החומרים המרכזת" display="'חומרים- ציוד יעודי (מגנ&quot;ט)'!C12"/>
    <hyperlink ref="R265" location="'חומרים- ציוד יעודי (מגנ&quot;ט)'!C13" tooltip="הקשה על התא, תחזיר אותך לטבלת החומרים המרכזת" display="'חומרים- ציוד יעודי (מגנ&quot;ט)'!C13"/>
    <hyperlink ref="R285" location="'חומרים- ציוד יעודי (מגנ&quot;ט)'!C14" tooltip="הקשה על התא, תחזיר אותך לטבלת החומרים המרכזת" display="'חומרים- ציוד יעודי (מגנ&quot;ט)'!C14"/>
    <hyperlink ref="R305" location="'חומרים- ציוד יעודי (מגנ&quot;ט)'!C15" tooltip="הקשה על התא, תחזיר אותך לטבלת החומרים המרכזת" display="'חומרים- ציוד יעודי (מגנ&quot;ט)'!C15"/>
    <hyperlink ref="R325" location="'חומרים- ציוד יעודי (מגנ&quot;ט)'!C16" tooltip="הקשה על התא, תחזיר אותך לטבלת החומרים המרכזת" display="'חומרים- ציוד יעודי (מגנ&quot;ט)'!C16"/>
    <hyperlink ref="R345" location="'חומרים- ציוד יעודי (מגנ&quot;ט)'!C17" tooltip="הקשה על התא, תחזיר אותך לטבלת החומרים המרכזת" display="'חומרים- ציוד יעודי (מגנ&quot;ט)'!C17"/>
    <hyperlink ref="R365" location="'חומרים- ציוד יעודי (מגנ&quot;ט)'!C18" tooltip="הקשה על התא, תחזיר אותך לטבלת החומרים המרכזת" display="'חומרים- ציוד יעודי (מגנ&quot;ט)'!C18"/>
    <hyperlink ref="R385" location="'חומרים- ציוד יעודי (מגנ&quot;ט)'!C19" tooltip="הקשה על התא, תחזיר אותך לטבלת החומרים המרכזת" display="'חומרים- ציוד יעודי (מגנ&quot;ט)'!C19"/>
    <hyperlink ref="R405" location="'חומרים- ציוד יעודי (מגנ&quot;ט)'!C20" tooltip="הקשה על התא, תחזיר אותך לטבלת החומרים המרכזת" display="'חומרים- ציוד יעודי (מגנ&quot;ט)'!C20"/>
    <hyperlink ref="R425" location="'חומרים- ציוד יעודי (מגנ&quot;ט)'!C21" tooltip="הקשה על התא, תחזיר אותך לטבלת החומרים המרכזת" display="'חומרים- ציוד יעודי (מגנ&quot;ט)'!C21"/>
    <hyperlink ref="R445" location="'חומרים- ציוד יעודי (מגנ&quot;ט)'!C22" tooltip="הקשה על התא, תחזיר אותך לטבלת החומרים המרכזת" display="'חומרים- ציוד יעודי (מגנ&quot;ט)'!C22"/>
    <hyperlink ref="R465" location="'חומרים- ציוד יעודי (מגנ&quot;ט)'!C23" tooltip="הקשה על התא, תחזיר אותך לטבלת החומרים המרכזת" display="'חומרים- ציוד יעודי (מגנ&quot;ט)'!C23"/>
    <hyperlink ref="R485" location="'חומרים- ציוד יעודי (מגנ&quot;ט)'!C24" tooltip="הקשה על התא, תחזיר אותך לטבלת החומרים המרכזת" display="'חומרים- ציוד יעודי (מגנ&quot;ט)'!C24"/>
    <hyperlink ref="R505" location="'חומרים- ציוד יעודי (מגנ&quot;ט)'!C25" tooltip="הקשה על התא, תחזיר אותך לטבלת החומרים המרכזת" display="'חומרים- ציוד יעודי (מגנ&quot;ט)'!C25"/>
    <hyperlink ref="R525" location="'חומרים- ציוד יעודי (מגנ&quot;ט)'!C26" tooltip="הקשה על התא, תחזיר אותך לטבלת החומרים המרכזת" display="'חומרים- ציוד יעודי (מגנ&quot;ט)'!C26"/>
    <hyperlink ref="R545" location="'חומרים- ציוד יעודי (מגנ&quot;ט)'!C27" tooltip="הקשה על התא, תחזיר אותך לטבלת החומרים המרכזת" display="'חומרים- ציוד יעודי (מגנ&quot;ט)'!C27"/>
    <hyperlink ref="R565" location="'חומרים- ציוד יעודי (מגנ&quot;ט)'!C28" tooltip="הקשה על התא, תחזיר אותך לטבלת החומרים המרכזת" display="'חומרים- ציוד יעודי (מגנ&quot;ט)'!C28"/>
    <hyperlink ref="R585" location="'חומרים- ציוד יעודי (מגנ&quot;ט)'!C29" tooltip="הקשה על התא, תחזיר אותך לטבלת החומרים המרכזת" display="'חומרים- ציוד יעודי (מגנ&quot;ט)'!C29"/>
    <hyperlink ref="R605" location="'חומרים- ציוד יעודי (מגנ&quot;ט)'!C30" tooltip="הקשה על התא, תחזיר אותך לטבלת החומרים המרכזת" display="'חומרים- ציוד יעודי (מגנ&quot;ט)'!C30"/>
    <hyperlink ref="R625" location="'חומרים- ציוד יעודי (מגנ&quot;ט)'!C31" tooltip="הקשה על התא, תחזיר אותך לטבלת החומרים המרכזת" display="'חומרים- ציוד יעודי (מגנ&quot;ט)'!C31"/>
    <hyperlink ref="R645" location="'חומרים- ציוד יעודי (מגנ&quot;ט)'!C32" tooltip="הקשה על התא, תחזיר אותך לטבלת החומרים המרכזת" display="'חומרים- ציוד יעודי (מגנ&quot;ט)'!C32"/>
    <hyperlink ref="X105" location="'חומרים- ציוד יעודי (מגנ&quot;ט)'!C5" tooltip="הקשה על התא, תחזיר אותך לטבלת החומרים המרכזת" display="'חומרים- ציוד יעודי (מגנ&quot;ט)'!C5"/>
    <hyperlink ref="X125" location="'חומרים- ציוד יעודי (מגנ&quot;ט)'!C6" tooltip="הקשה על התא, תחזיר אותך לטבלת החומרים המרכזת" display="'חומרים- ציוד יעודי (מגנ&quot;ט)'!C6"/>
    <hyperlink ref="X145" location="'חומרים- ציוד יעודי (מגנ&quot;ט)'!C7" tooltip="הקשה על התא, תחזיר אותך לטבלת החומרים המרכזת" display="'חומרים- ציוד יעודי (מגנ&quot;ט)'!C7"/>
    <hyperlink ref="X165" location="'חומרים- ציוד יעודי (מגנ&quot;ט)'!C8" tooltip="הקשה על התא, תחזיר אותך לטבלת החומרים המרכזת" display="'חומרים- ציוד יעודי (מגנ&quot;ט)'!C8"/>
    <hyperlink ref="X185" location="'חומרים- ציוד יעודי (מגנ&quot;ט)'!C9" tooltip="הקשה על התא, תחזיר אותך לטבלת החומרים המרכזת" display="'חומרים- ציוד יעודי (מגנ&quot;ט)'!C9"/>
    <hyperlink ref="X205" location="'חומרים- ציוד יעודי (מגנ&quot;ט)'!C10" tooltip="הקשה על התא, תחזיר אותך לטבלת החומרים המרכזת" display="'חומרים- ציוד יעודי (מגנ&quot;ט)'!C10"/>
    <hyperlink ref="X225" location="'חומרים- ציוד יעודי (מגנ&quot;ט)'!C11" tooltip="הקשה על התא, תחזיר אותך לטבלת החומרים המרכזת" display="'חומרים- ציוד יעודי (מגנ&quot;ט)'!C11"/>
    <hyperlink ref="X245" location="'חומרים- ציוד יעודי (מגנ&quot;ט)'!C12" tooltip="הקשה על התא, תחזיר אותך לטבלת החומרים המרכזת" display="'חומרים- ציוד יעודי (מגנ&quot;ט)'!C12"/>
    <hyperlink ref="X265" location="'חומרים- ציוד יעודי (מגנ&quot;ט)'!C13" tooltip="הקשה על התא, תחזיר אותך לטבלת החומרים המרכזת" display="'חומרים- ציוד יעודי (מגנ&quot;ט)'!C13"/>
    <hyperlink ref="X285" location="'חומרים- ציוד יעודי (מגנ&quot;ט)'!C14" tooltip="הקשה על התא, תחזיר אותך לטבלת החומרים המרכזת" display="'חומרים- ציוד יעודי (מגנ&quot;ט)'!C14"/>
    <hyperlink ref="X305" location="'חומרים- ציוד יעודי (מגנ&quot;ט)'!C15" tooltip="הקשה על התא, תחזיר אותך לטבלת החומרים המרכזת" display="'חומרים- ציוד יעודי (מגנ&quot;ט)'!C15"/>
    <hyperlink ref="X325" location="'חומרים- ציוד יעודי (מגנ&quot;ט)'!C16" tooltip="הקשה על התא, תחזיר אותך לטבלת החומרים המרכזת" display="'חומרים- ציוד יעודי (מגנ&quot;ט)'!C16"/>
    <hyperlink ref="X345" location="'חומרים- ציוד יעודי (מגנ&quot;ט)'!C17" tooltip="הקשה על התא, תחזיר אותך לטבלת החומרים המרכזת" display="'חומרים- ציוד יעודי (מגנ&quot;ט)'!C17"/>
    <hyperlink ref="X365" location="'חומרים- ציוד יעודי (מגנ&quot;ט)'!C18" tooltip="הקשה על התא, תחזיר אותך לטבלת החומרים המרכזת" display="'חומרים- ציוד יעודי (מגנ&quot;ט)'!C18"/>
    <hyperlink ref="X385" location="'חומרים- ציוד יעודי (מגנ&quot;ט)'!C19" tooltip="הקשה על התא, תחזיר אותך לטבלת החומרים המרכזת" display="'חומרים- ציוד יעודי (מגנ&quot;ט)'!C19"/>
    <hyperlink ref="X405" location="'חומרים- ציוד יעודי (מגנ&quot;ט)'!C20" tooltip="הקשה על התא, תחזיר אותך לטבלת החומרים המרכזת" display="'חומרים- ציוד יעודי (מגנ&quot;ט)'!C20"/>
    <hyperlink ref="X425" location="'חומרים- ציוד יעודי (מגנ&quot;ט)'!C21" tooltip="הקשה על התא, תחזיר אותך לטבלת החומרים המרכזת" display="'חומרים- ציוד יעודי (מגנ&quot;ט)'!C21"/>
    <hyperlink ref="X445" location="'חומרים- ציוד יעודי (מגנ&quot;ט)'!C22" tooltip="הקשה על התא, תחזיר אותך לטבלת החומרים המרכזת" display="'חומרים- ציוד יעודי (מגנ&quot;ט)'!C22"/>
    <hyperlink ref="X465" location="'חומרים- ציוד יעודי (מגנ&quot;ט)'!C23" tooltip="הקשה על התא, תחזיר אותך לטבלת החומרים המרכזת" display="'חומרים- ציוד יעודי (מגנ&quot;ט)'!C23"/>
    <hyperlink ref="X485" location="'חומרים- ציוד יעודי (מגנ&quot;ט)'!C24" tooltip="הקשה על התא, תחזיר אותך לטבלת החומרים המרכזת" display="'חומרים- ציוד יעודי (מגנ&quot;ט)'!C24"/>
    <hyperlink ref="X505" location="'חומרים- ציוד יעודי (מגנ&quot;ט)'!C25" tooltip="הקשה על התא, תחזיר אותך לטבלת החומרים המרכזת" display="'חומרים- ציוד יעודי (מגנ&quot;ט)'!C25"/>
    <hyperlink ref="X525" location="'חומרים- ציוד יעודי (מגנ&quot;ט)'!C26" tooltip="הקשה על התא, תחזיר אותך לטבלת החומרים המרכזת" display="'חומרים- ציוד יעודי (מגנ&quot;ט)'!C26"/>
    <hyperlink ref="X545" location="'חומרים- ציוד יעודי (מגנ&quot;ט)'!C27" tooltip="הקשה על התא, תחזיר אותך לטבלת החומרים המרכזת" display="'חומרים- ציוד יעודי (מגנ&quot;ט)'!C27"/>
    <hyperlink ref="X565" location="'חומרים- ציוד יעודי (מגנ&quot;ט)'!C28" tooltip="הקשה על התא, תחזיר אותך לטבלת החומרים המרכזת" display="'חומרים- ציוד יעודי (מגנ&quot;ט)'!C28"/>
    <hyperlink ref="X585" location="'חומרים- ציוד יעודי (מגנ&quot;ט)'!C29" tooltip="הקשה על התא, תחזיר אותך לטבלת החומרים המרכזת" display="'חומרים- ציוד יעודי (מגנ&quot;ט)'!C29"/>
    <hyperlink ref="X605" location="'חומרים- ציוד יעודי (מגנ&quot;ט)'!C30" tooltip="הקשה על התא, תחזיר אותך לטבלת החומרים המרכזת" display="'חומרים- ציוד יעודי (מגנ&quot;ט)'!C30"/>
    <hyperlink ref="X625" location="'חומרים- ציוד יעודי (מגנ&quot;ט)'!C31" tooltip="הקשה על התא, תחזיר אותך לטבלת החומרים המרכזת" display="'חומרים- ציוד יעודי (מגנ&quot;ט)'!C31"/>
    <hyperlink ref="X645" location="'חומרים- ציוד יעודי (מגנ&quot;ט)'!C32" tooltip="הקשה על התא, תחזיר אותך לטבלת החומרים המרכזת" display="'חומרים- ציוד יעודי (מגנ&quot;ט)'!C32"/>
    <hyperlink ref="X65" location="'חומרים- ציוד יעודי (מגנ&quot;ט)'!C3" tooltip="הקשה על התא, תחזיר אותך לטבלת החומרים המרכזת" display="'חומרים- ציוד יעודי (מגנ&quot;ט)'!C3"/>
    <hyperlink ref="X85" location="'חומרים- ציוד יעודי (מגנ&quot;ט)'!C4" tooltip="הקשה על התא, תחזיר אותך לטבלת החומרים המרכזת" display="'חומרים- ציוד יעודי (מגנ&quot;ט)'!C4"/>
    <hyperlink ref="R665" location="'חומרים- ציוד יעודי (מגנ&quot;ט)'!C33" tooltip="הקשה על התא, תחזיר אותך לטבלת החומרים המרכזת" display="'חומרים- ציוד יעודי (מגנ&quot;ט)'!C33"/>
    <hyperlink ref="R685" location="'חומרים- ציוד יעודי (מגנ&quot;ט)'!C34" tooltip="הקשה על התא, תחזיר אותך לטבלת החומרים המרכזת" display="'חומרים- ציוד יעודי (מגנ&quot;ט)'!C34"/>
    <hyperlink ref="R725" location="'חומרים- ציוד יעודי (מגנ&quot;ט)'!C36" tooltip="הקשה על התא, תחזיר אותך לטבלת החומרים המרכזת" display="'חומרים- ציוד יעודי (מגנ&quot;ט)'!C36"/>
    <hyperlink ref="R745" location="'חומרים- ציוד יעודי (מגנ&quot;ט)'!C37" tooltip="הקשה על התא, תחזיר אותך לטבלת החומרים המרכזת" display="'חומרים- ציוד יעודי (מגנ&quot;ט)'!C37"/>
    <hyperlink ref="R765" location="'חומרים- ציוד יעודי (מגנ&quot;ט)'!C38" tooltip="הקשה על התא, תחזיר אותך לטבלת החומרים המרכזת" display="'חומרים- ציוד יעודי (מגנ&quot;ט)'!C38"/>
    <hyperlink ref="R785" location="'חומרים- ציוד יעודי (מגנ&quot;ט)'!C39" tooltip="הקשה על התא, תחזיר אותך לטבלת החומרים המרכזת" display="'חומרים- ציוד יעודי (מגנ&quot;ט)'!C39"/>
    <hyperlink ref="R805" location="'חומרים- ציוד יעודי (מגנ&quot;ט)'!C40" tooltip="הקשה על התא, תחזיר אותך לטבלת החומרים המרכזת" display="'חומרים- ציוד יעודי (מגנ&quot;ט)'!C40"/>
    <hyperlink ref="R825" location="'חומרים- ציוד יעודי (מגנ&quot;ט)'!C41" tooltip="הקשה על התא, תחזיר אותך לטבלת החומרים המרכזת" display="'חומרים- ציוד יעודי (מגנ&quot;ט)'!C41"/>
    <hyperlink ref="R845" location="'חומרים- ציוד יעודי (מגנ&quot;ט)'!C42" tooltip="הקשה על התא, תחזיר אותך לטבלת החומרים המרכזת" display="'חומרים- ציוד יעודי (מגנ&quot;ט)'!C42"/>
    <hyperlink ref="X665" location="'חומרים- ציוד יעודי (מגנ&quot;ט)'!C33" tooltip="הקשה על התא, תחזיר אותך לטבלת החומרים המרכזת" display="'חומרים- ציוד יעודי (מגנ&quot;ט)'!C33"/>
    <hyperlink ref="X685" location="'חומרים- ציוד יעודי (מגנ&quot;ט)'!C34" tooltip="הקשה על התא, תחזיר אותך לטבלת החומרים המרכזת" display="'חומרים- ציוד יעודי (מגנ&quot;ט)'!C34"/>
    <hyperlink ref="X725" location="'חומרים- ציוד יעודי (מגנ&quot;ט)'!C36" tooltip="הקשה על התא, תחזיר אותך לטבלת החומרים המרכזת" display="'חומרים- ציוד יעודי (מגנ&quot;ט)'!C36"/>
    <hyperlink ref="X745" location="'חומרים- ציוד יעודי (מגנ&quot;ט)'!C37" tooltip="הקשה על התא, תחזיר אותך לטבלת החומרים המרכזת" display="'חומרים- ציוד יעודי (מגנ&quot;ט)'!C37"/>
    <hyperlink ref="X765" location="'חומרים- ציוד יעודי (מגנ&quot;ט)'!C38" tooltip="הקשה על התא, תחזיר אותך לטבלת החומרים המרכזת" display="'חומרים- ציוד יעודי (מגנ&quot;ט)'!C38"/>
    <hyperlink ref="X785" location="'חומרים- ציוד יעודי (מגנ&quot;ט)'!C39" tooltip="הקשה על התא, תחזיר אותך לטבלת החומרים המרכזת" display="'חומרים- ציוד יעודי (מגנ&quot;ט)'!C39"/>
    <hyperlink ref="X805" location="'חומרים- ציוד יעודי (מגנ&quot;ט)'!C40" tooltip="הקשה על התא, תחזיר אותך לטבלת החומרים המרכזת" display="'חומרים- ציוד יעודי (מגנ&quot;ט)'!C40"/>
    <hyperlink ref="X825" location="'חומרים- ציוד יעודי (מגנ&quot;ט)'!C41" tooltip="הקשה על התא, תחזיר אותך לטבלת החומרים המרכזת" display="'חומרים- ציוד יעודי (מגנ&quot;ט)'!C41"/>
    <hyperlink ref="X845" location="'חומרים- ציוד יעודי (מגנ&quot;ט)'!C42" tooltip="הקשה על התא, תחזיר אותך לטבלת החומרים המרכזת" display="'חומרים- ציוד יעודי (מגנ&quot;ט)'!C42"/>
    <hyperlink ref="R705" location="'חומרים- ציוד יעודי (מגנ&quot;ט)'!C35" tooltip="הקשה על התא, תחזיר אותך לטבלת החומרים המרכזת" display="'חומרים- ציוד יעודי (מגנ&quot;ט)'!C35"/>
    <hyperlink ref="X705" location="'חומרים- ציוד יעודי (מגנ&quot;ט)'!C35" tooltip="הקשה על התא, תחזיר אותך לטבלת החומרים המרכזת" display="'חומרים- ציוד יעודי (מגנ&quot;ט)'!C35"/>
    <hyperlink ref="H65" location="'חומרים- ציוד יעודי (מגנ&quot;ט)'!C3" tooltip="הקשה על התא, תחזיר אותך לטבלת החומרים המרכזת" display="'חומרים- ציוד יעודי (מגנ&quot;ט)'!C3"/>
    <hyperlink ref="B65" location="'חומרים- ציוד יעודי (מגנ&quot;ט)'!C3" tooltip="הקשה על התא, תחזיר אותך לטבלת החומרים המרכזת" display="'חומרים- ציוד יעודי (מגנ&quot;ט)'!C3"/>
    <hyperlink ref="C3" location="'חומרים- ציוד יעודי (מגנ&quot;ט)'!A64:A76" tooltip="הקשה על התא תעביר אותך לטבלה מקושרת בה יש לפרט את החשבוניות הרלבנטיות לסעיף" display="'חומרים- ציוד יעודי (מגנ&quot;ט)'!A64:A76"/>
    <hyperlink ref="C4" location="'חומרים- ציוד יעודי (מגנ&quot;ט)'!A84:A96" tooltip="הקשה על התא תעביר אותך לטבלה מקושרת בה יש לפרט את החשבוניות הרלבנטיות לסעיף" display="'חומרים- ציוד יעודי (מגנ&quot;ט)'!A84:A96"/>
    <hyperlink ref="C5" location="'חומרים- ציוד יעודי (מגנ&quot;ט)'!A104:A116" tooltip="הקשה על התא תעביר אותך לטבלה מקושרת בה יש לפרט את החשבוניות הרלבנטיות לסעיף" display="'חומרים- ציוד יעודי (מגנ&quot;ט)'!A104:A116"/>
    <hyperlink ref="C6" location="'חומרים- ציוד יעודי (מגנ&quot;ט)'!A124:A136" tooltip="הקשה על התא תעביר אותך לטבלה מקושרת בה יש לפרט את החשבוניות הרלבנטיות לסעיף" display="'חומרים- ציוד יעודי (מגנ&quot;ט)'!A124:A136"/>
    <hyperlink ref="C7" location="'חומרים- ציוד יעודי (מגנ&quot;ט)'!A144:A156" tooltip="הקשה על התא תעביר אותך לטבלה מקושרת בה יש לפרט את החשבוניות הרלבנטיות לסעיף" display="'חומרים- ציוד יעודי (מגנ&quot;ט)'!A144:A156"/>
    <hyperlink ref="C8" location="'חומרים- ציוד יעודי (מגנ&quot;ט)'!A164:A176" tooltip="הקשה על התא תעביר אותך לטבלה מקושרת בה יש לפרט את החשבוניות הרלבנטיות לסעיף" display="'חומרים- ציוד יעודי (מגנ&quot;ט)'!A164:A176"/>
    <hyperlink ref="C9" location="'חומרים- ציוד יעודי (מגנ&quot;ט)'!A184:A196" tooltip="הקשה על התא תעביר אותך לטבלה מקושרת בה יש לפרט את החשבוניות הרלבנטיות לסעיף" display="'חומרים- ציוד יעודי (מגנ&quot;ט)'!A184:A196"/>
    <hyperlink ref="C10" location="'חומרים- ציוד יעודי (מגנ&quot;ט)'!A204:A216" tooltip="הקשה על התא תעביר אותך לטבלה מקושרת בה יש לפרט את החשבוניות הרלבנטיות לסעיף" display="'חומרים- ציוד יעודי (מגנ&quot;ט)'!A204:A216"/>
    <hyperlink ref="C11" location="'חומרים- ציוד יעודי (מגנ&quot;ט)'!A224:A236" tooltip="הקשה על התא תעביר אותך לטבלה מקושרת בה יש לפרט את החשבוניות הרלבנטיות לסעיף" display="'חומרים- ציוד יעודי (מגנ&quot;ט)'!A224:A236"/>
    <hyperlink ref="C12" location="'חומרים- ציוד יעודי (מגנ&quot;ט)'!A244:A256" tooltip="הקשה על התא תעביר אותך לטבלה מקושרת בה יש לפרט את החשבוניות הרלבנטיות לסעיף" display="'חומרים- ציוד יעודי (מגנ&quot;ט)'!A244:A256"/>
    <hyperlink ref="C13" location="'חומרים- ציוד יעודי (מגנ&quot;ט)'!A264:A276" tooltip="הקשה על התא תעביר אותך לטבלה מקושרת בה יש לפרט את החשבוניות הרלבנטיות לסעיף" display="'חומרים- ציוד יעודי (מגנ&quot;ט)'!A264:A276"/>
    <hyperlink ref="C14" location="'חומרים- ציוד יעודי (מגנ&quot;ט)'!A284:A296" tooltip="הקשה על התא תעביר אותך לטבלה מקושרת בה יש לפרט את החשבוניות הרלבנטיות לסעיף" display="'חומרים- ציוד יעודי (מגנ&quot;ט)'!A284:A296"/>
    <hyperlink ref="C15" location="'חומרים- ציוד יעודי (מגנ&quot;ט)'!A304:A316" tooltip="הקשה על התא תעביר אותך לטבלה מקושרת בה יש לפרט את החשבוניות הרלבנטיות לסעיף" display="'חומרים- ציוד יעודי (מגנ&quot;ט)'!A304:A316"/>
    <hyperlink ref="C16" location="'חומרים- ציוד יעודי (מגנ&quot;ט)'!A324:A336" tooltip="הקשה על התא תעביר אותך לטבלה מקושרת בה יש לפרט את החשבוניות הרלבנטיות לסעיף" display="'חומרים- ציוד יעודי (מגנ&quot;ט)'!A324:A336"/>
    <hyperlink ref="C17" location="'חומרים- ציוד יעודי (מגנ&quot;ט)'!A344:A356" tooltip="הקשה על התא תעביר אותך לטבלה מקושרת בה יש לפרט את החשבוניות הרלבנטיות לסעיף" display="'חומרים- ציוד יעודי (מגנ&quot;ט)'!A344:A356"/>
    <hyperlink ref="C18" location="'חומרים- ציוד יעודי (מגנ&quot;ט)'!A364:A376" tooltip="הקשה על התא תעביר אותך לטבלה מקושרת בה יש לפרט את החשבוניות הרלבנטיות לסעיף" display="'חומרים- ציוד יעודי (מגנ&quot;ט)'!A364:A376"/>
    <hyperlink ref="C19" location="'חומרים- ציוד יעודי (מגנ&quot;ט)'!A384:A396" tooltip="הקשה על התא תעביר אותך לטבלה מקושרת בה יש לפרט את החשבוניות הרלבנטיות לסעיף" display="'חומרים- ציוד יעודי (מגנ&quot;ט)'!A384:A396"/>
    <hyperlink ref="L65" location="'חומרים- ציוד יעודי (מגנ&quot;ט)'!C3" tooltip="הקשה על התא, תחזיר אותך לטבלת החומרים המרכזת" display="'חומרים- ציוד יעודי (מגנ&quot;ט)'!C3"/>
    <hyperlink ref="L85" location="'חומרים- ציוד יעודי (מגנ&quot;ט)'!C4" tooltip="הקשה על התא, תחזיר אותך לטבלת החומרים המרכזת" display="'חומרים- ציוד יעודי (מגנ&quot;ט)'!C4"/>
    <hyperlink ref="L105" location="'חומרים- ציוד יעודי (מגנ&quot;ט)'!C5" tooltip="הקשה על התא, תחזיר אותך לטבלת החומרים המרכזת" display="'חומרים- ציוד יעודי (מגנ&quot;ט)'!C5"/>
    <hyperlink ref="L125" location="'חומרים- ציוד יעודי (מגנ&quot;ט)'!C6" tooltip="הקשה על התא, תחזיר אותך לטבלת החומרים המרכזת" display="'חומרים- ציוד יעודי (מגנ&quot;ט)'!C6"/>
    <hyperlink ref="L145" location="'חומרים- ציוד יעודי (מגנ&quot;ט)'!C7" tooltip="הקשה על התא, תחזיר אותך לטבלת החומרים המרכזת" display="'חומרים- ציוד יעודי (מגנ&quot;ט)'!C7"/>
    <hyperlink ref="L165" location="'חומרים- ציוד יעודי (מגנ&quot;ט)'!C8" tooltip="הקשה על התא, תחזיר אותך לטבלת החומרים המרכזת" display="'חומרים- ציוד יעודי (מגנ&quot;ט)'!C8"/>
    <hyperlink ref="L185" location="'חומרים- ציוד יעודי (מגנ&quot;ט)'!C9" tooltip="הקשה על התא, תחזיר אותך לטבלת החומרים המרכזת" display="'חומרים- ציוד יעודי (מגנ&quot;ט)'!C9"/>
    <hyperlink ref="L205" location="'חומרים- ציוד יעודי (מגנ&quot;ט)'!C10" tooltip="הקשה על התא, תחזיר אותך לטבלת החומרים המרכזת" display="'חומרים- ציוד יעודי (מגנ&quot;ט)'!C10"/>
    <hyperlink ref="L225" location="'חומרים- ציוד יעודי (מגנ&quot;ט)'!C11" tooltip="הקשה על התא, תחזיר אותך לטבלת החומרים המרכזת" display="'חומרים- ציוד יעודי (מגנ&quot;ט)'!C11"/>
    <hyperlink ref="L245" location="'חומרים- ציוד יעודי (מגנ&quot;ט)'!C12" tooltip="הקשה על התא, תחזיר אותך לטבלת החומרים המרכזת" display="'חומרים- ציוד יעודי (מגנ&quot;ט)'!C12"/>
    <hyperlink ref="L265" location="'חומרים- ציוד יעודי (מגנ&quot;ט)'!C13" tooltip="הקשה על התא, תחזיר אותך לטבלת החומרים המרכזת" display="'חומרים- ציוד יעודי (מגנ&quot;ט)'!C13"/>
    <hyperlink ref="L285" location="'חומרים- ציוד יעודי (מגנ&quot;ט)'!C14" tooltip="הקשה על התא, תחזיר אותך לטבלת החומרים המרכזת" display="'חומרים- ציוד יעודי (מגנ&quot;ט)'!C14"/>
    <hyperlink ref="L305" location="'חומרים- ציוד יעודי (מגנ&quot;ט)'!C15" tooltip="הקשה על התא, תחזיר אותך לטבלת החומרים המרכזת" display="'חומרים- ציוד יעודי (מגנ&quot;ט)'!C15"/>
    <hyperlink ref="L325" location="'חומרים- ציוד יעודי (מגנ&quot;ט)'!C16" tooltip="הקשה על התא, תחזיר אותך לטבלת החומרים המרכזת" display="'חומרים- ציוד יעודי (מגנ&quot;ט)'!C16"/>
    <hyperlink ref="L345" location="'חומרים- ציוד יעודי (מגנ&quot;ט)'!C17" tooltip="הקשה על התא, תחזיר אותך לטבלת החומרים המרכזת" display="'חומרים- ציוד יעודי (מגנ&quot;ט)'!C17"/>
    <hyperlink ref="L365" location="'חומרים- ציוד יעודי (מגנ&quot;ט)'!C18" tooltip="הקשה על התא, תחזיר אותך לטבלת החומרים המרכזת" display="'חומרים- ציוד יעודי (מגנ&quot;ט)'!C18"/>
    <hyperlink ref="L385" location="'חומרים- ציוד יעודי (מגנ&quot;ט)'!C19" tooltip="הקשה על התא, תחזיר אותך לטבלת החומרים המרכזת" display="'חומרים- ציוד יעודי (מגנ&quot;ט)'!C19"/>
    <hyperlink ref="L405" location="'חומרים- ציוד יעודי (מגנ&quot;ט)'!C20" tooltip="הקשה על התא, תחזיר אותך לטבלת החומרים המרכזת" display="'חומרים- ציוד יעודי (מגנ&quot;ט)'!C20"/>
    <hyperlink ref="L425" location="'חומרים- ציוד יעודי (מגנ&quot;ט)'!C21" tooltip="הקשה על התא, תחזיר אותך לטבלת החומרים המרכזת" display="'חומרים- ציוד יעודי (מגנ&quot;ט)'!C21"/>
    <hyperlink ref="L445" location="'חומרים- ציוד יעודי (מגנ&quot;ט)'!C22" tooltip="הקשה על התא, תחזיר אותך לטבלת החומרים המרכזת" display="'חומרים- ציוד יעודי (מגנ&quot;ט)'!C22"/>
    <hyperlink ref="L465" location="'חומרים- ציוד יעודי (מגנ&quot;ט)'!C23" tooltip="הקשה על התא, תחזיר אותך לטבלת החומרים המרכזת" display="'חומרים- ציוד יעודי (מגנ&quot;ט)'!C23"/>
    <hyperlink ref="L485" location="'חומרים- ציוד יעודי (מגנ&quot;ט)'!C24" tooltip="הקשה על התא, תחזיר אותך לטבלת החומרים המרכזת" display="'חומרים- ציוד יעודי (מגנ&quot;ט)'!C24"/>
    <hyperlink ref="L505" location="'חומרים- ציוד יעודי (מגנ&quot;ט)'!C25" tooltip="הקשה על התא, תחזיר אותך לטבלת החומרים המרכזת" display="'חומרים- ציוד יעודי (מגנ&quot;ט)'!C25"/>
    <hyperlink ref="L525" location="'חומרים- ציוד יעודי (מגנ&quot;ט)'!C26" tooltip="הקשה על התא, תחזיר אותך לטבלת החומרים המרכזת" display="'חומרים- ציוד יעודי (מגנ&quot;ט)'!C26"/>
    <hyperlink ref="L545" location="'חומרים- ציוד יעודי (מגנ&quot;ט)'!C27" tooltip="הקשה על התא, תחזיר אותך לטבלת החומרים המרכזת" display="'חומרים- ציוד יעודי (מגנ&quot;ט)'!C27"/>
    <hyperlink ref="L565" location="'חומרים- ציוד יעודי (מגנ&quot;ט)'!C28" tooltip="הקשה על התא, תחזיר אותך לטבלת החומרים המרכזת" display="'חומרים- ציוד יעודי (מגנ&quot;ט)'!C28"/>
    <hyperlink ref="L585" location="'חומרים- ציוד יעודי (מגנ&quot;ט)'!C29" tooltip="הקשה על התא, תחזיר אותך לטבלת החומרים המרכזת" display="'חומרים- ציוד יעודי (מגנ&quot;ט)'!C29"/>
    <hyperlink ref="L605" location="'חומרים- ציוד יעודי (מגנ&quot;ט)'!C30" tooltip="הקשה על התא, תחזיר אותך לטבלת החומרים המרכזת" display="'חומרים- ציוד יעודי (מגנ&quot;ט)'!C30"/>
    <hyperlink ref="L625" location="'חומרים- ציוד יעודי (מגנ&quot;ט)'!C31" tooltip="הקשה על התא, תחזיר אותך לטבלת החומרים המרכזת" display="'חומרים- ציוד יעודי (מגנ&quot;ט)'!C31"/>
    <hyperlink ref="L645" location="'חומרים- ציוד יעודי (מגנ&quot;ט)'!C32" tooltip="הקשה על התא, תחזיר אותך לטבלת החומרים המרכזת" display="'חומרים- ציוד יעודי (מגנ&quot;ט)'!C32"/>
    <hyperlink ref="L665" location="'חומרים- ציוד יעודי (מגנ&quot;ט)'!C33" tooltip="הקשה על התא, תחזיר אותך לטבלת החומרים המרכזת" display="'חומרים- ציוד יעודי (מגנ&quot;ט)'!C33"/>
    <hyperlink ref="L685" location="'חומרים- ציוד יעודי (מגנ&quot;ט)'!C34" tooltip="הקשה על התא, תחזיר אותך לטבלת החומרים המרכזת" display="'חומרים- ציוד יעודי (מגנ&quot;ט)'!C34"/>
    <hyperlink ref="L725" location="'חומרים- ציוד יעודי (מגנ&quot;ט)'!C36" tooltip="הקשה על התא, תחזיר אותך לטבלת החומרים המרכזת" display="'חומרים- ציוד יעודי (מגנ&quot;ט)'!C36"/>
    <hyperlink ref="L745" location="'חומרים- ציוד יעודי (מגנ&quot;ט)'!C37" tooltip="הקשה על התא, תחזיר אותך לטבלת החומרים המרכזת" display="'חומרים- ציוד יעודי (מגנ&quot;ט)'!C37"/>
    <hyperlink ref="L765" location="'חומרים- ציוד יעודי (מגנ&quot;ט)'!C38" tooltip="הקשה על התא, תחזיר אותך לטבלת החומרים המרכזת" display="'חומרים- ציוד יעודי (מגנ&quot;ט)'!C38"/>
    <hyperlink ref="L785" location="'חומרים- ציוד יעודי (מגנ&quot;ט)'!C39" tooltip="הקשה על התא, תחזיר אותך לטבלת החומרים המרכזת" display="'חומרים- ציוד יעודי (מגנ&quot;ט)'!C39"/>
    <hyperlink ref="L805" location="'חומרים- ציוד יעודי (מגנ&quot;ט)'!C40" tooltip="הקשה על התא, תחזיר אותך לטבלת החומרים המרכזת" display="'חומרים- ציוד יעודי (מגנ&quot;ט)'!C40"/>
    <hyperlink ref="L825" location="'חומרים- ציוד יעודי (מגנ&quot;ט)'!C41" tooltip="הקשה על התא, תחזיר אותך לטבלת החומרים המרכזת" display="'חומרים- ציוד יעודי (מגנ&quot;ט)'!C41"/>
    <hyperlink ref="L845" location="'חומרים- ציוד יעודי (מגנ&quot;ט)'!C42" tooltip="הקשה על התא, תחזיר אותך לטבלת החומרים המרכזת" display="'חומרים- ציוד יעודי (מגנ&quot;ט)'!C42"/>
    <hyperlink ref="L705" location="'חומרים- ציוד יעודי (מגנ&quot;ט)'!C35" tooltip="הקשה על התא, תחזיר אותך לטבלת החומרים המרכזת" display="'חומרים- ציוד יעודי (מגנ&quot;ט)'!C35"/>
  </hyperlinks>
  <printOptions horizontalCentered="1" verticalCentered="1"/>
  <pageMargins left="0.27559055118110237" right="0.27559055118110237" top="0.27559055118110237" bottom="0.43307086614173229" header="0.15748031496062992" footer="0.19685039370078741"/>
  <pageSetup paperSize="9" scale="10" orientation="portrait" horizontalDpi="1200" verticalDpi="1200" r:id="rId1"/>
  <headerFooter alignWithMargins="0">
    <oddFooter>עמוד &amp;P מתוך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0c656e7f-2f4f-4390-acb7-bfb0216e263b</TermId>
        </TermInfo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MMDKeywordsTaxHTField0 xmlns="605e85f2-268e-450d-9afb-d305d42b267e">
      <Terms xmlns="http://schemas.microsoft.com/office/infopath/2007/PartnerControls"/>
    </MMDKeywordsTaxHTField0>
    <GovXDescriptionImg xmlns="605e85f2-268e-450d-9afb-d305d42b267e" xsi:nil="true"/>
    <PublishingRollupImage xmlns="http://schemas.microsoft.com/sharepoint/v3" xsi:nil="true"/>
    <NewStatus xmlns="605e85f2-268e-450d-9afb-d305d42b267e" xsi:nil="true"/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GovXMainTitle xmlns="605e85f2-268e-450d-9afb-d305d42b267e">נספח א - דיווח ביניים כספי לתוכניות מדען ראשי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>קרן המופ</Hamadan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>נוהל ניהול מערכת הכספים לצרכי מו"פ והגשת דו"חות ביצוע במהלך תקופת המו"פ ובסיומה 200-03</RelevantProcedure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StepMadaan xmlns="66d4f5a1-0dd0-43d9-9f6c-c5ab407d47a8">ביצוע</StepMadaan>
    <GovXContentSection xmlns="605e85f2-268e-450d-9afb-d305d42b267e" xsi:nil="true"/>
    <TaxCatchAll xmlns="605e85f2-268e-450d-9afb-d305d42b267e">
      <Value>207</Value>
      <Value>84</Value>
      <Value>58</Value>
      <Value>167</Value>
    </TaxCatchAll>
  </documentManagement>
</p:properties>
</file>

<file path=customXml/itemProps1.xml><?xml version="1.0" encoding="utf-8"?>
<ds:datastoreItem xmlns:ds="http://schemas.openxmlformats.org/officeDocument/2006/customXml" ds:itemID="{E7F8C06A-882E-4390-8F8B-37DC795EA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B3F26C-FDCD-4957-A416-9D97BAB28AF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A1D6E3B-EAB1-46E5-AB38-6BA54337C3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F4AB85-4125-4473-8917-AEE36A77522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sharepoint/v4"/>
    <ds:schemaRef ds:uri="http://purl.org/dc/terms/"/>
    <ds:schemaRef ds:uri="http://purl.org/dc/elements/1.1/"/>
    <ds:schemaRef ds:uri="66d4f5a1-0dd0-43d9-9f6c-c5ab407d47a8"/>
    <ds:schemaRef ds:uri="http://schemas.microsoft.com/office/infopath/2007/PartnerControls"/>
    <ds:schemaRef ds:uri="605e85f2-268e-450d-9afb-d305d42b267e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32</vt:i4>
      </vt:variant>
    </vt:vector>
  </HeadingPairs>
  <TitlesOfParts>
    <vt:vector size="39" baseType="lpstr">
      <vt:lpstr>ראשי-פרטים כלליים וריכוז הוצאות</vt:lpstr>
      <vt:lpstr>כח אדם - שכר</vt:lpstr>
      <vt:lpstr>חומרים</vt:lpstr>
      <vt:lpstr>ציוד</vt:lpstr>
      <vt:lpstr>קבלני משנה</vt:lpstr>
      <vt:lpstr>שונות ופטנטים</vt:lpstr>
      <vt:lpstr>חומרים- ציוד יעודי (מגנ"ט)</vt:lpstr>
      <vt:lpstr>_01_02</vt:lpstr>
      <vt:lpstr>bdate</vt:lpstr>
      <vt:lpstr>'ראשי-פרטים כלליים וריכוז הוצאות'!Criteria</vt:lpstr>
      <vt:lpstr>edate</vt:lpstr>
      <vt:lpstr>homarim_takziv</vt:lpstr>
      <vt:lpstr>homarim_teur</vt:lpstr>
      <vt:lpstr>kablanim_takziv</vt:lpstr>
      <vt:lpstr>kablanim_toar</vt:lpstr>
      <vt:lpstr>koah_adam_code_sachar</vt:lpstr>
      <vt:lpstr>koah_adam_tafkid</vt:lpstr>
      <vt:lpstr>koah_adam_takziv</vt:lpstr>
      <vt:lpstr>koah_adam_teur</vt:lpstr>
      <vt:lpstr>NAME</vt:lpstr>
      <vt:lpstr>nose</vt:lpstr>
      <vt:lpstr>shonot_takziv</vt:lpstr>
      <vt:lpstr>shonot_teur</vt:lpstr>
      <vt:lpstr>TAKZIV</vt:lpstr>
      <vt:lpstr>TIK</vt:lpstr>
      <vt:lpstr>'כח אדם - שכר'!WPrint_TitlesW</vt:lpstr>
      <vt:lpstr>ציוד!WPrint_TitlesW</vt:lpstr>
      <vt:lpstr>'קבלני משנה'!WPrint_TitlesW</vt:lpstr>
      <vt:lpstr>'שונות ופטנטים'!WPrint_TitlesW</vt:lpstr>
      <vt:lpstr>yeudi_takziv</vt:lpstr>
      <vt:lpstr>yeudi_teur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Manager>Ran Yehezkel</Manager>
  <Company>לשכת המדען הראשי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כספי לתוכניות מדען ראשי</dc:title>
  <dc:creator>Shira Tzahci</dc:creator>
  <cp:lastModifiedBy>Ayala Zuaretz</cp:lastModifiedBy>
  <cp:lastPrinted>2010-03-10T11:57:45Z</cp:lastPrinted>
  <dcterms:created xsi:type="dcterms:W3CDTF">2002-05-26T08:20:42Z</dcterms:created>
  <dcterms:modified xsi:type="dcterms:W3CDTF">2018-02-14T15:53:03Z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amadan">
    <vt:lpwstr>קרן המופ</vt:lpwstr>
  </property>
  <property fmtid="{D5CDD505-2E9C-101B-9397-08002B2CF9AE}" pid="3" name="MaslolimMerkazHashkaot">
    <vt:lpwstr/>
  </property>
  <property fmtid="{D5CDD505-2E9C-101B-9397-08002B2CF9AE}" pid="4" name="MMDAudienceTaxHTField0">
    <vt:lpwstr/>
  </property>
  <property fmtid="{D5CDD505-2E9C-101B-9397-08002B2CF9AE}" pid="5" name="GovXRobotsFollow">
    <vt:lpwstr>1</vt:lpwstr>
  </property>
  <property fmtid="{D5CDD505-2E9C-101B-9397-08002B2CF9AE}" pid="6" name="RelevantProcedure">
    <vt:lpwstr>נוהל ניהול מערכת הכספים לצרכי מו"פ והגשת דו"חות ביצוע במהלך תקופת המו"פ ובסיומה 200-03</vt:lpwstr>
  </property>
  <property fmtid="{D5CDD505-2E9C-101B-9397-08002B2CF9AE}" pid="7" name="GovXMainTitle">
    <vt:lpwstr>נספח א - דיווח ביניים כספי לתוכניות מדען ראשי</vt:lpwstr>
  </property>
  <property fmtid="{D5CDD505-2E9C-101B-9397-08002B2CF9AE}" pid="8" name="MMDRelatedUnits">
    <vt:lpwstr>58;#המדען הראשי|44ceba6c-a312-49a8-b6d7-8bc9b6fc6cc6</vt:lpwstr>
  </property>
  <property fmtid="{D5CDD505-2E9C-101B-9397-08002B2CF9AE}" pid="9" name="hd629a283e1e41e7b148932bae66dfc5">
    <vt:lpwstr>המדען הראשי|44ceba6c-a312-49a8-b6d7-8bc9b6fc6cc6</vt:lpwstr>
  </property>
  <property fmtid="{D5CDD505-2E9C-101B-9397-08002B2CF9AE}" pid="10" name="MMDTypesTaxHTField0">
    <vt:lpwstr>טופס פיזי|7ca24818-2b6d-4f44-918e-2e7db6c243f2</vt:lpwstr>
  </property>
  <property fmtid="{D5CDD505-2E9C-101B-9397-08002B2CF9AE}" pid="11" name="MMDAudience">
    <vt:lpwstr/>
  </property>
  <property fmtid="{D5CDD505-2E9C-101B-9397-08002B2CF9AE}" pid="12" name="GovXRobotsIndex">
    <vt:lpwstr>1</vt:lpwstr>
  </property>
  <property fmtid="{D5CDD505-2E9C-101B-9397-08002B2CF9AE}" pid="13" name="URL">
    <vt:lpwstr/>
  </property>
  <property fmtid="{D5CDD505-2E9C-101B-9397-08002B2CF9AE}" pid="14" name="MMDUnitsNameTaxHTField0">
    <vt:lpwstr/>
  </property>
  <property fmtid="{D5CDD505-2E9C-101B-9397-08002B2CF9AE}" pid="15" name="HiddenURL">
    <vt:lpwstr/>
  </property>
  <property fmtid="{D5CDD505-2E9C-101B-9397-08002B2CF9AE}" pid="16" name="GovXDescription">
    <vt:lpwstr/>
  </property>
  <property fmtid="{D5CDD505-2E9C-101B-9397-08002B2CF9AE}" pid="17" name="MMDSubjects">
    <vt:lpwstr>167;#המדען הראשי|0c656e7f-2f4f-4390-acb7-bfb0216e263b;#84;#מחקר ופיתוח|3e648f8a-743e-4cc0-a40a-3063a19707eb</vt:lpwstr>
  </property>
  <property fmtid="{D5CDD505-2E9C-101B-9397-08002B2CF9AE}" pid="18" name="MMDTypes">
    <vt:lpwstr>207;#טופס פיזי|7ca24818-2b6d-4f44-918e-2e7db6c243f2</vt:lpwstr>
  </property>
  <property fmtid="{D5CDD505-2E9C-101B-9397-08002B2CF9AE}" pid="19" name="GovXDescriptionImg">
    <vt:lpwstr/>
  </property>
  <property fmtid="{D5CDD505-2E9C-101B-9397-08002B2CF9AE}" pid="20" name="MMDUnitsName">
    <vt:lpwstr/>
  </property>
  <property fmtid="{D5CDD505-2E9C-101B-9397-08002B2CF9AE}" pid="21" name="TaxCatchAll">
    <vt:lpwstr>207;#טופס פיזי|7ca24818-2b6d-4f44-918e-2e7db6c243f2;#84;#מחקר ופיתוח|3e648f8a-743e-4cc0-a40a-3063a19707eb;#58;#המדען הראשי|44ceba6c-a312-49a8-b6d7-8bc9b6fc6cc6;#167;#המדען הראשי|0c656e7f-2f4f-4390-acb7-bfb0216e263b</vt:lpwstr>
  </property>
  <property fmtid="{D5CDD505-2E9C-101B-9397-08002B2CF9AE}" pid="22" name="MMDSubjectsTaxHTField0">
    <vt:lpwstr>המדען הראשי|0c656e7f-2f4f-4390-acb7-bfb0216e263b;מחקר ופיתוח|3e648f8a-743e-4cc0-a40a-3063a19707eb</vt:lpwstr>
  </property>
  <property fmtid="{D5CDD505-2E9C-101B-9397-08002B2CF9AE}" pid="23" name="GovXLanguage">
    <vt:lpwstr>heIL</vt:lpwstr>
  </property>
  <property fmtid="{D5CDD505-2E9C-101B-9397-08002B2CF9AE}" pid="24" name="StepMadaan">
    <vt:lpwstr>ביצוע</vt:lpwstr>
  </property>
  <property fmtid="{D5CDD505-2E9C-101B-9397-08002B2CF9AE}" pid="25" name="GovXEventDate">
    <vt:lpwstr/>
  </property>
  <property fmtid="{D5CDD505-2E9C-101B-9397-08002B2CF9AE}" pid="26" name="MMDKeywordsTaxHTField0">
    <vt:lpwstr/>
  </property>
  <property fmtid="{D5CDD505-2E9C-101B-9397-08002B2CF9AE}" pid="27" name="PublishingRollupImage">
    <vt:lpwstr/>
  </property>
  <property fmtid="{D5CDD505-2E9C-101B-9397-08002B2CF9AE}" pid="28" name="NewStatus">
    <vt:lpwstr/>
  </property>
  <property fmtid="{D5CDD505-2E9C-101B-9397-08002B2CF9AE}" pid="29" name="PublishingContactEmail">
    <vt:lpwstr/>
  </property>
  <property fmtid="{D5CDD505-2E9C-101B-9397-08002B2CF9AE}" pid="30" name="PublishingVariationRelationshipLinkFieldID">
    <vt:lpwstr>, </vt:lpwstr>
  </property>
  <property fmtid="{D5CDD505-2E9C-101B-9397-08002B2CF9AE}" pid="31" name="IconOverlay">
    <vt:lpwstr/>
  </property>
  <property fmtid="{D5CDD505-2E9C-101B-9397-08002B2CF9AE}" pid="32" name="PublishingVariationGroupID">
    <vt:lpwstr/>
  </property>
  <property fmtid="{D5CDD505-2E9C-101B-9397-08002B2CF9AE}" pid="33" name="Audience">
    <vt:lpwstr/>
  </property>
  <property fmtid="{D5CDD505-2E9C-101B-9397-08002B2CF9AE}" pid="34" name="PublishingExpirationDate">
    <vt:lpwstr/>
  </property>
  <property fmtid="{D5CDD505-2E9C-101B-9397-08002B2CF9AE}" pid="35" name="RelatedUnits">
    <vt:lpwstr/>
  </property>
  <property fmtid="{D5CDD505-2E9C-101B-9397-08002B2CF9AE}" pid="36" name="PublishingContactPicture">
    <vt:lpwstr>, </vt:lpwstr>
  </property>
  <property fmtid="{D5CDD505-2E9C-101B-9397-08002B2CF9AE}" pid="37" name="PublishingStartDate">
    <vt:lpwstr/>
  </property>
  <property fmtid="{D5CDD505-2E9C-101B-9397-08002B2CF9AE}" pid="38" name="PublishingContact">
    <vt:lpwstr/>
  </property>
  <property fmtid="{D5CDD505-2E9C-101B-9397-08002B2CF9AE}" pid="39" name="PublishingContactName">
    <vt:lpwstr/>
  </property>
  <property fmtid="{D5CDD505-2E9C-101B-9397-08002B2CF9AE}" pid="40" name="GovXContentSection">
    <vt:lpwstr/>
  </property>
</Properties>
</file>