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8_{780CE8E7-AE1A-4973-BE47-301D29FACFF1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אוקטובר" sheetId="16" state="hidden" r:id="rId1"/>
    <sheet name="דוח תנועות" sheetId="15" state="hidden" r:id="rId2"/>
    <sheet name="קובץ החרגות" sheetId="7" state="hidden" r:id="rId3"/>
    <sheet name="נובמבר" sheetId="17" r:id="rId4"/>
    <sheet name="דוח פניות לאוצר" sheetId="14" state="hidden" r:id="rId5"/>
  </sheets>
  <externalReferences>
    <externalReference r:id="rId6"/>
  </externalReferences>
  <definedNames>
    <definedName name="_xlnm._FilterDatabase" localSheetId="1" hidden="1">'דוח תנועות'!$A$1:$K$215</definedName>
    <definedName name="_xlnm._FilterDatabase" localSheetId="2" hidden="1">'קובץ החרגות'!$A$1:$I$24</definedName>
    <definedName name="נספח_ב" localSheetId="0">אוקטובר!#REF!</definedName>
    <definedName name="נספח_ב" localSheetId="3">נובמבר!#REF!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7" l="1"/>
  <c r="D11" i="17"/>
  <c r="C6" i="7"/>
  <c r="C24" i="7" s="1"/>
  <c r="D19" i="16" l="1"/>
  <c r="D24" i="14" l="1"/>
  <c r="F21" i="14"/>
  <c r="F20" i="14"/>
  <c r="F18" i="14"/>
  <c r="F16" i="14"/>
  <c r="F15" i="14"/>
  <c r="F14" i="14"/>
  <c r="F13" i="14"/>
  <c r="F12" i="14"/>
  <c r="F11" i="14"/>
  <c r="F10" i="14"/>
  <c r="F9" i="14"/>
  <c r="F8" i="14"/>
  <c r="F7" i="14"/>
  <c r="F6" i="14"/>
  <c r="F5" i="14"/>
  <c r="F3" i="14"/>
  <c r="F2" i="14"/>
</calcChain>
</file>

<file path=xl/sharedStrings.xml><?xml version="1.0" encoding="utf-8"?>
<sst xmlns="http://schemas.openxmlformats.org/spreadsheetml/2006/main" count="2005" uniqueCount="420">
  <si>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</si>
  <si>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</si>
  <si>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</si>
  <si>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</si>
  <si>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</si>
  <si>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</si>
  <si>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</si>
  <si>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</si>
  <si>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</si>
  <si>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</si>
  <si>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</si>
  <si>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</si>
  <si>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</si>
  <si>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</si>
  <si>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</si>
  <si>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</si>
  <si>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</si>
  <si>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</si>
  <si>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</si>
  <si>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</si>
  <si>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</si>
  <si>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</si>
  <si>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</si>
  <si>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</si>
  <si>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משרדיות</t>
  </si>
  <si>
    <t>אושר</t>
  </si>
  <si>
    <t xml:space="preserve">מחשוב </t>
  </si>
  <si>
    <t>מערך טכנולוגי</t>
  </si>
  <si>
    <t>משאבי אנוש</t>
  </si>
  <si>
    <t>12.08.2020</t>
  </si>
  <si>
    <t>13.08.2020</t>
  </si>
  <si>
    <t>10.08.2020</t>
  </si>
  <si>
    <t>מספר</t>
  </si>
  <si>
    <t>תאריך פנייה</t>
  </si>
  <si>
    <t>נושא</t>
  </si>
  <si>
    <t>סכום מבוקש</t>
  </si>
  <si>
    <t>סטטוס</t>
  </si>
  <si>
    <t>סכום מאושר</t>
  </si>
  <si>
    <t>12.01.2020</t>
  </si>
  <si>
    <t>רואי חשבון</t>
  </si>
  <si>
    <t>אושר בוועדה</t>
  </si>
  <si>
    <t>22.01.2020</t>
  </si>
  <si>
    <t>התקשרות המשך בודקים חיצוניים</t>
  </si>
  <si>
    <t>03.03.2020</t>
  </si>
  <si>
    <t>BIOCONVERGENCE</t>
  </si>
  <si>
    <t>בוטל על ידי המשרד עקב הקורונה</t>
  </si>
  <si>
    <t>09.03.2020</t>
  </si>
  <si>
    <t>BEALL</t>
  </si>
  <si>
    <t>19.03.2020</t>
  </si>
  <si>
    <t>מתן מענקים</t>
  </si>
  <si>
    <t>מנהלי מאגדים</t>
  </si>
  <si>
    <t>לפם- פרסום וקידום הקולות הקוראים להגשת בקשות למתן מענקים</t>
  </si>
  <si>
    <t>22.03.2020</t>
  </si>
  <si>
    <t>בודקים מומחים בינלאומיים</t>
  </si>
  <si>
    <t>23.04.2020</t>
  </si>
  <si>
    <t>קרן קנדה</t>
  </si>
  <si>
    <t>16.04.2020</t>
  </si>
  <si>
    <t>דוברות- התקשרות עם חברות יחצ</t>
  </si>
  <si>
    <t>קרן הורייזן</t>
  </si>
  <si>
    <t>קרן קוריאה</t>
  </si>
  <si>
    <t>20.04.2020</t>
  </si>
  <si>
    <t>משרד עו"ד- שבלת</t>
  </si>
  <si>
    <t>22.04.2020</t>
  </si>
  <si>
    <t>הרחבת תקציב הרשאה</t>
  </si>
  <si>
    <t>הרחבת תקציב פרסום</t>
  </si>
  <si>
    <t>31.05.2020</t>
  </si>
  <si>
    <t>לוין אילן ייעוץ</t>
  </si>
  <si>
    <t>נדחה ע"י רפרנט</t>
  </si>
  <si>
    <t>אדריכל+ מודד שטחים ופנייה לקבלת הצעות מחיר למאגר הקבלנים</t>
  </si>
  <si>
    <t>אושר באופן חלקי - ללא קבלן ביצוע לעת עתה</t>
  </si>
  <si>
    <t>11.06.2020</t>
  </si>
  <si>
    <t xml:space="preserve">בני מורן הפקות </t>
  </si>
  <si>
    <t>לא רלוונטי לחריגים</t>
  </si>
  <si>
    <t>15.06.2020</t>
  </si>
  <si>
    <t>התקשרות עם רו"ח בעניין מבקרי כספים בחשבות</t>
  </si>
  <si>
    <t>30.06.2020</t>
  </si>
  <si>
    <t>בקשה להתקשרות לרכישת רהיטים</t>
  </si>
  <si>
    <t>05.07.2020</t>
  </si>
  <si>
    <t>בקשה להתקשרות עם משרד עו"ד חיים ברנזון ושות'</t>
  </si>
  <si>
    <t>29.07.2020</t>
  </si>
  <si>
    <t xml:space="preserve">בקשה להתקשרות עם לשכת העיתונות הממשלתית </t>
  </si>
  <si>
    <t>לוין אילן ייעוץ- פנייה מתוקנת</t>
  </si>
  <si>
    <t>פנייה לתיחור מתחם קלאוזנר- הרחבת התקשרות עם האדריכלית וספק הריהוט</t>
  </si>
  <si>
    <t>התקשרות עם ארגון יוריקה</t>
  </si>
  <si>
    <t>התקשרות עם משרדי עורכי הדין הרצוג, פוקס, נאמן ושות' ורובין-שמואלביץ – יעוץ משפטי בדיני עבודה</t>
  </si>
  <si>
    <t>27.08.2020</t>
  </si>
  <si>
    <t>בקשה לפרסום פניות פרטניות מכוח מכרז מרכזי מממ-1-2009, לקבלת שירותי מנתח מערכות ומיישם Salesforce  ומפתח Salesforce לפרויקט ה-CRM של הרשות</t>
  </si>
  <si>
    <t>03.09.2020</t>
  </si>
  <si>
    <t>בקשה להעברת השתתפות לות"ת לטובת יישום תכנית לעידוד יציאת סטודנטים ישראלים להודו</t>
  </si>
  <si>
    <t>24.09.2020</t>
  </si>
  <si>
    <t xml:space="preserve">אישור תשלום דמי חבר - התקשרות בין ה-CENTER FOR THE FORTH INDUSTRIAL REVOLUTION ("C4IR")  של ה- WORD ECONOMIC FORUM ("WEF") </t>
  </si>
  <si>
    <t>01.10.2020</t>
  </si>
  <si>
    <t xml:space="preserve">בקשה למתן מענקים מכוח החוק לעידוד מחקר, פיתוח וחדשנות טכנולוגית בתעשייה, תשמ"ד-1094 (תקציב הרשאה) והתקשרויות נלוות- הסטה תקציבית </t>
  </si>
  <si>
    <t/>
  </si>
  <si>
    <t>0</t>
  </si>
  <si>
    <t>הזמנת רכש</t>
  </si>
  <si>
    <t>30</t>
  </si>
  <si>
    <t>יצירה/שינוי</t>
  </si>
  <si>
    <t>10</t>
  </si>
  <si>
    <t>20</t>
  </si>
  <si>
    <t>50</t>
  </si>
  <si>
    <t>60</t>
  </si>
  <si>
    <t>חריגה/סגירה</t>
  </si>
  <si>
    <t>40</t>
  </si>
  <si>
    <t>סטורנו</t>
  </si>
  <si>
    <t>2</t>
  </si>
  <si>
    <t>3</t>
  </si>
  <si>
    <t>תשלום לוגיסטי</t>
  </si>
  <si>
    <t>הצמדה/שערוך</t>
  </si>
  <si>
    <t>שירותי תרגום</t>
  </si>
  <si>
    <t>4501938606</t>
  </si>
  <si>
    <t>נייד 13.3 - FUJITSU U939 שחור כולל 3 ש"א</t>
  </si>
  <si>
    <t>יצירה/שינוי, הצמדה/שערוך</t>
  </si>
  <si>
    <t>הר 2.4 תח' עגינה ומטען מקור' של היצרן</t>
  </si>
  <si>
    <t>הר 2.4 החלפת זיכרון ל16GB עם הזמנת המחשב</t>
  </si>
  <si>
    <t>הר 2.4 שדרוג למעבד i7 8550U בהזמנת המחשב</t>
  </si>
  <si>
    <t>4501617725</t>
  </si>
  <si>
    <t>הצמדה/שערוך, חריגה/סגירה</t>
  </si>
  <si>
    <t>70</t>
  </si>
  <si>
    <t>בנק שעות נוספות לשיורתים מקצועיים</t>
  </si>
  <si>
    <t>4501580569</t>
  </si>
  <si>
    <t>שו"שים</t>
  </si>
  <si>
    <t>4501813990</t>
  </si>
  <si>
    <t>4501914481</t>
  </si>
  <si>
    <t>מכונה לצילום מסמכים -תשלום שכירות</t>
  </si>
  <si>
    <t>מונה צבע</t>
  </si>
  <si>
    <t>מונה CLP680ND</t>
  </si>
  <si>
    <t>4501864711</t>
  </si>
  <si>
    <t>שירותי דואר</t>
  </si>
  <si>
    <t>צמיחה</t>
  </si>
  <si>
    <t>ייעוץ משפטי</t>
  </si>
  <si>
    <t>גטי</t>
  </si>
  <si>
    <t>20.10.2020</t>
  </si>
  <si>
    <t>80</t>
  </si>
  <si>
    <t>15.10.2020</t>
  </si>
  <si>
    <t>תשלום פיננסי</t>
  </si>
  <si>
    <t>הצמדה/שערוך, תשלום/תקבול</t>
  </si>
  <si>
    <t>01.11.2020</t>
  </si>
  <si>
    <t>סה"כ ל- 01.11.2020</t>
  </si>
  <si>
    <t>יתרה ל- 01.11.2020</t>
  </si>
  <si>
    <t>4501952383</t>
  </si>
  <si>
    <t>4501952391</t>
  </si>
  <si>
    <t>פיתוח המערכת - אישור השלמה</t>
  </si>
  <si>
    <t>4501944125</t>
  </si>
  <si>
    <t>software license ZOOM</t>
  </si>
  <si>
    <t>4501711419</t>
  </si>
  <si>
    <t>ציוד AV</t>
  </si>
  <si>
    <t>4501846774</t>
  </si>
  <si>
    <t>שירות קריאה</t>
  </si>
  <si>
    <t>תשלום נסיעות</t>
  </si>
  <si>
    <t>4501952576</t>
  </si>
  <si>
    <t>הקלטת קליפ</t>
  </si>
  <si>
    <t>4501823861</t>
  </si>
  <si>
    <t>מלון</t>
  </si>
  <si>
    <t>4501765981</t>
  </si>
  <si>
    <t>שירותי הסעות- מינבוס ירושלים תל אביב</t>
  </si>
  <si>
    <t>שירותי הסעות- אוטובוס</t>
  </si>
  <si>
    <t>תשלום שנתי לקרן סינגפור-ישראל (SIIRD), לטובת תמיכה בפרויקטים</t>
  </si>
  <si>
    <t>התקשרויות פרוייקט בניין הידע</t>
  </si>
  <si>
    <t>דוח החרגות לחודש: אוקטובר 2020</t>
  </si>
  <si>
    <t>פרסומי חודש 10/2020 בהתאם להוראות סעיף 49(ב) לחוק יסודות התקציב, תשמ"ה-1985</t>
  </si>
  <si>
    <t>ספק ליסינג- הרחבת התקשרות</t>
  </si>
  <si>
    <t>נותן שירות מחשוב- הארכה והגדלת התקשרות</t>
  </si>
  <si>
    <t>הארכת התקשרות משפט מנהלי - אושר בוועדת חריגים</t>
  </si>
  <si>
    <t>שירותי כח אדם- הגדלת התקשרות</t>
  </si>
  <si>
    <t>שירותי מסיעים- הרחבת התקשרות</t>
  </si>
  <si>
    <t>יועצים ומחקר- הרחבת התקשרות</t>
  </si>
  <si>
    <t>השתתפות ישראל בקרן סינגפור 2020- אושר בוועדת חריגים</t>
  </si>
  <si>
    <t xml:space="preserve">דמי חבר 2020 TAFTIE </t>
  </si>
  <si>
    <t>השתתפות ישראל WEF 2020- אושר בוועדת חריגים</t>
  </si>
  <si>
    <t>פעילות רווחה לעובדים</t>
  </si>
  <si>
    <t>01.11</t>
  </si>
  <si>
    <t>נוגה הפקות</t>
  </si>
  <si>
    <t>להקלטה וצילום קליפ לאהרון</t>
  </si>
  <si>
    <t>02.11</t>
  </si>
  <si>
    <t>IGLO</t>
  </si>
  <si>
    <t>IGLO membership fee 2020- 2021- 450 אירו</t>
  </si>
  <si>
    <t>איסרד</t>
  </si>
  <si>
    <t>משרדי עורכי הדין הרצוג, פוקס, נאמן ושות' ורובין-שמואלביץ – יעוץ משפטי בדיני עבודה.</t>
  </si>
  <si>
    <t>אושר בוועדת חריגים- 32238</t>
  </si>
  <si>
    <t>אושר. לא נוצל ב23.08 הוחרג מחדש 02.11</t>
  </si>
  <si>
    <t>05.11</t>
  </si>
  <si>
    <t>משרד החוץ</t>
  </si>
  <si>
    <t>סכום עקרונות  העסקת עובד ישראלי בקונסוליה הישראלית בסן-פרנסיסקו-16 בספטמבר 2020</t>
  </si>
  <si>
    <t>10.11</t>
  </si>
  <si>
    <t>הראל טכנולוגיות</t>
  </si>
  <si>
    <t>תיקים לניידים</t>
  </si>
  <si>
    <t xml:space="preserve"> מחשבים ניידים - 10 + תיקים</t>
  </si>
  <si>
    <t>11.11</t>
  </si>
  <si>
    <t>אדס סודרי</t>
  </si>
  <si>
    <t>אוזניות מחשב</t>
  </si>
  <si>
    <t>Net4Mobility+ BUSINESS MIND</t>
  </si>
  <si>
    <t xml:space="preserve"> Net4Mobility+ 9000 אירו סך לכלל הפרויקט</t>
  </si>
  <si>
    <t>פרוייקטים מופ אירופי</t>
  </si>
  <si>
    <t>פרוייקטים איסרד</t>
  </si>
  <si>
    <t>סרבאיט</t>
  </si>
  <si>
    <t>המוצר של iConduct הוא כלי אינגרציה וממשקים בין מערכות</t>
  </si>
  <si>
    <t>12.11</t>
  </si>
  <si>
    <t>דנה שושן-ווהל</t>
  </si>
  <si>
    <t xml:space="preserve">הצעה לתהליך בחינת בקשות במכרז הון אנושי </t>
  </si>
  <si>
    <t>18.11</t>
  </si>
  <si>
    <t>מטריקס אי.טי אינטגרציה ותשתיות בע"מ</t>
  </si>
  <si>
    <t>ששה מסכים לפי 111$+מעמ</t>
  </si>
  <si>
    <t>אפי ברגידה</t>
  </si>
  <si>
    <t xml:space="preserve">חוות דעת במסלול 45 QA </t>
  </si>
  <si>
    <t>22.11</t>
  </si>
  <si>
    <t>קפה נאמן</t>
  </si>
  <si>
    <t>סופגניות לחנוכה ומארזים לעובדים</t>
  </si>
  <si>
    <t>כנס ישראל</t>
  </si>
  <si>
    <t xml:space="preserve">הדרכות 2X יום גיבוש </t>
  </si>
  <si>
    <t>POWTOON</t>
  </si>
  <si>
    <t xml:space="preserve"> 1040 $  , לטובת מינוי ליצירת סרטונים INHOUSE </t>
  </si>
  <si>
    <t>שיווק</t>
  </si>
  <si>
    <t>23.11</t>
  </si>
  <si>
    <t>דלת לשירותי קומה 2</t>
  </si>
  <si>
    <t>24.11</t>
  </si>
  <si>
    <t>שעות ייעוץ ICONDUCT  ללא חיוב תקציבי של 65,520 שח כי כנגד סגירת הזמנה של SQL</t>
  </si>
  <si>
    <t>קונסיסט מערכות</t>
  </si>
  <si>
    <t>4620$ חידוש סל תמיכה במערכת SysAiD</t>
  </si>
  <si>
    <t>קלאוד אפליקיישנס</t>
  </si>
  <si>
    <t>2400$ לרישויונות TABLEAU</t>
  </si>
  <si>
    <t>אמיוס</t>
  </si>
  <si>
    <t>בנק שעות למערכות תומכות כמו חתימה דיגיטלית של שמוליק מלמד</t>
  </si>
  <si>
    <t>25.11</t>
  </si>
  <si>
    <t>נילי יחיאלי</t>
  </si>
  <si>
    <t>ארגונומיה</t>
  </si>
  <si>
    <t>30.11</t>
  </si>
  <si>
    <t xml:space="preserve">ברנדוויז </t>
  </si>
  <si>
    <t>חבילת עיצוב לאתר של איסרד</t>
  </si>
  <si>
    <t>15.11.2020</t>
  </si>
  <si>
    <t>4501959512</t>
  </si>
  <si>
    <t>שעת ייעוץ</t>
  </si>
  <si>
    <t>סה"כ ל- 15.11.2020</t>
  </si>
  <si>
    <t>יתרה ל- 15.11.2020</t>
  </si>
  <si>
    <t>18.11.2020</t>
  </si>
  <si>
    <t>4501961561</t>
  </si>
  <si>
    <t>בדיקת QA</t>
  </si>
  <si>
    <t>סה"כ ל- 18.11.2020</t>
  </si>
  <si>
    <t>יתרה ל- 18.11.2020</t>
  </si>
  <si>
    <t>יתרה ל- 31.10.2020</t>
  </si>
  <si>
    <t>05.11.2020</t>
  </si>
  <si>
    <t>4501955590</t>
  </si>
  <si>
    <t>התחיבות בין משרדית</t>
  </si>
  <si>
    <t>סה"כ ל- 05.11.2020</t>
  </si>
  <si>
    <t>יתרה ל- 05.11.2020</t>
  </si>
  <si>
    <t>08.11.2020</t>
  </si>
  <si>
    <t>השתתפות שנשלחה</t>
  </si>
  <si>
    <t>0800001467</t>
  </si>
  <si>
    <t>1</t>
  </si>
  <si>
    <t>סה"כ ל- 08.11.2020</t>
  </si>
  <si>
    <t>יתרה ל- 08.11.2020</t>
  </si>
  <si>
    <t>4501925169</t>
  </si>
  <si>
    <t>A pack of 360 Images, Standard licence I</t>
  </si>
  <si>
    <t>הצמדה/שערוך, חריגה/סגירה, תשלום/תקבול</t>
  </si>
  <si>
    <t>17.11.2020</t>
  </si>
  <si>
    <t>4501577864</t>
  </si>
  <si>
    <t>העברת הביתן לבוסטון קטלוגים ושונות</t>
  </si>
  <si>
    <t>90</t>
  </si>
  <si>
    <t>יציאה מאתר התערוכה + אחסנה</t>
  </si>
  <si>
    <t>100</t>
  </si>
  <si>
    <t>מיסי נמל ואחסנה</t>
  </si>
  <si>
    <t>סה"כ ל- 17.11.2020</t>
  </si>
  <si>
    <t>יתרה ל- 17.11.2020</t>
  </si>
  <si>
    <t>25.11.2020</t>
  </si>
  <si>
    <t>4501592542</t>
  </si>
  <si>
    <t>שירותי ליווי - אושר בוועדת חריגים</t>
  </si>
  <si>
    <t>סה"כ ל- 25.11.2020</t>
  </si>
  <si>
    <t>יתרה ל- 25.11.2020</t>
  </si>
  <si>
    <t>01.12.2020</t>
  </si>
  <si>
    <t>4501967493</t>
  </si>
  <si>
    <t>דמי רישיון תוכנה לשנה</t>
  </si>
  <si>
    <t>סה"כ ל- 01.12.2020</t>
  </si>
  <si>
    <t>יתרה ל- 01.12.2020</t>
  </si>
  <si>
    <t>02.11.2020</t>
  </si>
  <si>
    <t>סה"כ ל- 02.11.2020</t>
  </si>
  <si>
    <t>יתרה ל- 02.11.2020</t>
  </si>
  <si>
    <t>06.11.2020</t>
  </si>
  <si>
    <t>0600000220/2020/3690</t>
  </si>
  <si>
    <t>שכ"ט 9/2020</t>
  </si>
  <si>
    <t>5100002952/2020/3690</t>
  </si>
  <si>
    <t>בגין מסמך 4501420046 / 00020</t>
  </si>
  <si>
    <t>סה"כ ל- 06.11.2020</t>
  </si>
  <si>
    <t>יתרה ל- 06.11.2020</t>
  </si>
  <si>
    <t>חשבונית פיננסית</t>
  </si>
  <si>
    <t>1900006507/2020/3690</t>
  </si>
  <si>
    <t>הוצ משפטי 27260-05-19</t>
  </si>
  <si>
    <t>10.11.2020</t>
  </si>
  <si>
    <t>שירותי תקשוב</t>
  </si>
  <si>
    <t>שירותי סיוע</t>
  </si>
  <si>
    <t>4501824639</t>
  </si>
  <si>
    <t>שירותי מיחשוב מיוחדים</t>
  </si>
  <si>
    <t>4501938613</t>
  </si>
  <si>
    <t>תיק</t>
  </si>
  <si>
    <t>סה"כ ל- 10.11.2020</t>
  </si>
  <si>
    <t>יתרה ל- 10.11.2020</t>
  </si>
  <si>
    <t>11.11.2020</t>
  </si>
  <si>
    <t>4501957689</t>
  </si>
  <si>
    <t>4501957887</t>
  </si>
  <si>
    <t>אוזניות</t>
  </si>
  <si>
    <t>סה"כ ל- 11.11.2020</t>
  </si>
  <si>
    <t>יתרה ל- 11.11.2020</t>
  </si>
  <si>
    <t>12.11.2020</t>
  </si>
  <si>
    <t>4501958467</t>
  </si>
  <si>
    <t>שירותי יעוץ  ICONDUCT</t>
  </si>
  <si>
    <t>סה"כ ל- 12.11.2020</t>
  </si>
  <si>
    <t>יתרה ל- 12.11.2020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</si>
  <si>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</si>
  <si>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</si>
  <si>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</si>
  <si>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</si>
  <si>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</si>
  <si>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</si>
  <si>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</si>
  <si>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2.13 קומפלט</t>
  </si>
  <si>
    <t>110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</si>
  <si>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</si>
  <si>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</si>
  <si>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</si>
  <si>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</si>
  <si>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</si>
  <si>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</si>
  <si>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</si>
  <si>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</si>
  <si>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</si>
  <si>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4501961395</t>
  </si>
  <si>
    <t>מסך</t>
  </si>
  <si>
    <t>23.11.2020</t>
  </si>
  <si>
    <t>4501529379</t>
  </si>
  <si>
    <t>2019-שירותי ניתוח ויישום פלטפורמת CRM</t>
  </si>
  <si>
    <t>4501963792</t>
  </si>
  <si>
    <t>סה"כ ל- 23.11.2020</t>
  </si>
  <si>
    <t>יתרה ל- 23.11.2020</t>
  </si>
  <si>
    <t>24.11.2020</t>
  </si>
  <si>
    <t>4501963799</t>
  </si>
  <si>
    <t>סה"כ ל- 24.11.2020</t>
  </si>
  <si>
    <t>יתרה ל- 24.11.2020</t>
  </si>
  <si>
    <t>29.11.2020</t>
  </si>
  <si>
    <t>4501966387</t>
  </si>
  <si>
    <t>סה"כ ל- 29.11.2020</t>
  </si>
  <si>
    <t>יתרה ל- 29.11.2020</t>
  </si>
  <si>
    <t>22.11.2020</t>
  </si>
  <si>
    <t>4501962923</t>
  </si>
  <si>
    <t>אירוע חנוכה - השיר הזה</t>
  </si>
  <si>
    <t>סה"כ ל- 22.11.2020</t>
  </si>
  <si>
    <t>יתרה ל- 22.11.2020</t>
  </si>
  <si>
    <t>4501965907</t>
  </si>
  <si>
    <t>הרצאה</t>
  </si>
  <si>
    <t>30.11.2020</t>
  </si>
  <si>
    <t>1900006886/2020/3690</t>
  </si>
  <si>
    <t>מלך הג'ונגל פעילות ראש השנה</t>
  </si>
  <si>
    <t>סה"כ ל- 30.11.2020</t>
  </si>
  <si>
    <t>יתרה ל- 30.11.2020</t>
  </si>
  <si>
    <t>04.11.2020</t>
  </si>
  <si>
    <t>סה"כ ל- 04.11.2020</t>
  </si>
  <si>
    <t>יתרה ל- 04.11.2020</t>
  </si>
  <si>
    <t>5100002984/2020/3690</t>
  </si>
  <si>
    <t>איסוף נייר מסווג 9/2020</t>
  </si>
  <si>
    <t>בגין מסמך 4501778049 / 00010</t>
  </si>
  <si>
    <t>4501475211</t>
  </si>
  <si>
    <t>שכירות 1.1.2019-30.6.2019</t>
  </si>
  <si>
    <t>שכירות 1.7.19-31.12.2019</t>
  </si>
  <si>
    <t>שכירות 2020</t>
  </si>
  <si>
    <t>4501959727</t>
  </si>
  <si>
    <t>ליסינג ליסינג מכונה לצילום מסמכים TA5007</t>
  </si>
  <si>
    <t>כרטיס פקס</t>
  </si>
  <si>
    <t>מונה שחור לבן 2020</t>
  </si>
  <si>
    <t>מונה צבעוני 2020</t>
  </si>
  <si>
    <t>בקר למכונה</t>
  </si>
  <si>
    <t>רישיון תוכנה</t>
  </si>
  <si>
    <t>התקנה חד פעמית בקר</t>
  </si>
  <si>
    <t>מכונה ברכישה 4026iw</t>
  </si>
  <si>
    <t>טונר ברכישה 4026iw</t>
  </si>
  <si>
    <t>מכונה לשכת מנכ"ל 3652</t>
  </si>
  <si>
    <t>טונר שחור לשכת מנכל</t>
  </si>
  <si>
    <t>טונר צבעוני לשכת מנכל</t>
  </si>
  <si>
    <t>4501854769</t>
  </si>
  <si>
    <t>שכירות מדפסת</t>
  </si>
  <si>
    <t>טונר M4070ER</t>
  </si>
  <si>
    <t>4501960983</t>
  </si>
  <si>
    <t>שירותי ניקיון</t>
  </si>
  <si>
    <t>4501966230</t>
  </si>
  <si>
    <t>דלת</t>
  </si>
  <si>
    <t>1900006885/2020/3690</t>
  </si>
  <si>
    <t>כרטיס 4141- הוצ ספטמבר 20</t>
  </si>
  <si>
    <t>4501810476</t>
  </si>
  <si>
    <t>טלפון סלולר סמסונג 20+</t>
  </si>
  <si>
    <t>03.11.2020</t>
  </si>
  <si>
    <t>4501829008</t>
  </si>
  <si>
    <t>annual payment 2021</t>
  </si>
  <si>
    <t>סה"כ ל- 03.11.2020</t>
  </si>
  <si>
    <t>יתרה ל- 03.11.2020</t>
  </si>
  <si>
    <t>4501748790</t>
  </si>
  <si>
    <t>הסעות</t>
  </si>
  <si>
    <t>הסעות משלחת טיול</t>
  </si>
  <si>
    <t>תוספת שעות אופציונלי</t>
  </si>
  <si>
    <t>תוספת קילומטרים אופציונלית</t>
  </si>
  <si>
    <t>הסעה</t>
  </si>
  <si>
    <t>4501856872</t>
  </si>
  <si>
    <t>4501966513</t>
  </si>
  <si>
    <t>דפים מעוצבים</t>
  </si>
  <si>
    <t>שקפים</t>
  </si>
  <si>
    <t>מודעות</t>
  </si>
  <si>
    <t>מסיכת פייסבוק</t>
  </si>
  <si>
    <t>גלויות פייסבוק</t>
  </si>
  <si>
    <t>אימאג'ים</t>
  </si>
  <si>
    <t>4501958504</t>
  </si>
  <si>
    <t>project</t>
  </si>
  <si>
    <t>דוח החרגות לחודש: נובמבר 2020</t>
  </si>
  <si>
    <t>פרסומי חודש 11/2020 בהתאם להוראות סעיף 49(ב) לחוק יסודות התקציב, תשמ"ה-1985</t>
  </si>
  <si>
    <t>שירותי יעוץ- המערך הטכנולוגי</t>
  </si>
  <si>
    <t>התחייבות בינמשרדית- משרד החוץ</t>
  </si>
  <si>
    <t>דמי רשיון תוכנה</t>
  </si>
  <si>
    <t>שירותי ייעוץ- מיחשוב</t>
  </si>
  <si>
    <t>שירותי תמיכה- מיחשוב</t>
  </si>
  <si>
    <t>תשלום דמי חבר שנתיים</t>
  </si>
  <si>
    <t>תשלום שותפים באיחוד האירופאי</t>
  </si>
  <si>
    <t>שירותי אחזקה לבניין</t>
  </si>
  <si>
    <t>פעילויות רווחה</t>
  </si>
  <si>
    <t>שירותי אתר אינטרנט</t>
  </si>
  <si>
    <t xml:space="preserve">ציוד מחשבים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</si>
</sst>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</numFmts>
  <fonts count="25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David"/>
      <family val="2"/>
    </font>
    <font>
      <sz val="11"/>
      <color theme="1"/>
      <name val="Arial"/>
      <family val="2"/>
      <charset val="177"/>
    </font>
    <font>
      <sz val="11"/>
      <color rgb="FFFF0000"/>
      <name val="Arial"/>
      <family val="2"/>
      <charset val="177"/>
    </font>
    <font>
      <sz val="10"/>
      <color rgb="FFFF0000"/>
      <name val="Arial"/>
      <family val="2"/>
      <charset val="177"/>
    </font>
    <font>
      <sz val="12"/>
      <color rgb="FFFF000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  <xf numFmtId="0" fontId="18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wrapText="1" readingOrder="2"/>
    </xf>
    <xf numFmtId="0" fontId="17" fillId="0" borderId="4" xfId="0" applyFont="1" applyBorder="1" applyAlignment="1">
      <alignment vertical="center" readingOrder="2"/>
    </xf>
    <xf numFmtId="0" fontId="20" fillId="0" borderId="0" xfId="0" applyFont="1" applyAlignment="1">
      <alignment wrapText="1"/>
    </xf>
    <xf numFmtId="43" fontId="20" fillId="0" borderId="0" xfId="1" applyFont="1"/>
    <xf numFmtId="0" fontId="16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3" fontId="0" fillId="0" borderId="1" xfId="1" applyFont="1" applyBorder="1"/>
    <xf numFmtId="0" fontId="2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43" fontId="22" fillId="0" borderId="1" xfId="1" applyFont="1" applyBorder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43" fontId="21" fillId="0" borderId="1" xfId="1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43" fontId="16" fillId="2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wrapText="1"/>
    </xf>
    <xf numFmtId="43" fontId="8" fillId="0" borderId="0" xfId="1" applyFont="1" applyFill="1" applyAlignment="1">
      <alignment wrapText="1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0" fontId="23" fillId="0" borderId="1" xfId="2" applyFont="1" applyBorder="1" applyAlignment="1">
      <alignment vertical="top"/>
    </xf>
    <xf numFmtId="164" fontId="23" fillId="0" borderId="1" xfId="2" applyNumberFormat="1" applyFont="1" applyBorder="1" applyAlignment="1">
      <alignment horizontal="right" vertical="top"/>
    </xf>
    <xf numFmtId="0" fontId="24" fillId="0" borderId="1" xfId="0" applyFont="1" applyFill="1" applyBorder="1"/>
    <xf numFmtId="3" fontId="23" fillId="0" borderId="1" xfId="2" applyNumberFormat="1" applyFont="1" applyBorder="1" applyAlignment="1">
      <alignment horizontal="right" vertical="top"/>
    </xf>
    <xf numFmtId="43" fontId="24" fillId="0" borderId="1" xfId="1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3" fillId="0" borderId="0" xfId="2" applyFont="1" applyAlignment="1">
      <alignment vertical="top"/>
    </xf>
    <xf numFmtId="4" fontId="23" fillId="0" borderId="0" xfId="2" applyNumberFormat="1" applyFont="1" applyAlignment="1">
      <alignment horizontal="right" vertical="top"/>
    </xf>
    <xf numFmtId="0" fontId="24" fillId="0" borderId="8" xfId="0" applyFont="1" applyFill="1" applyBorder="1"/>
    <xf numFmtId="3" fontId="23" fillId="0" borderId="0" xfId="2" applyNumberFormat="1" applyFont="1" applyAlignment="1">
      <alignment horizontal="right" vertical="top"/>
    </xf>
    <xf numFmtId="0" fontId="19" fillId="0" borderId="0" xfId="2" applyFont="1" applyAlignment="1">
      <alignment vertical="top"/>
    </xf>
    <xf numFmtId="4" fontId="19" fillId="0" borderId="0" xfId="2" applyNumberFormat="1" applyFont="1" applyAlignment="1">
      <alignment horizontal="right" vertical="top"/>
    </xf>
    <xf numFmtId="164" fontId="19" fillId="0" borderId="0" xfId="2" applyNumberFormat="1" applyFont="1" applyAlignment="1">
      <alignment horizontal="right" vertical="top"/>
    </xf>
    <xf numFmtId="3" fontId="19" fillId="0" borderId="0" xfId="2" applyNumberFormat="1" applyFont="1" applyAlignment="1">
      <alignment horizontal="right" vertical="top"/>
    </xf>
    <xf numFmtId="0" fontId="24" fillId="0" borderId="0" xfId="0" applyFont="1" applyFill="1"/>
    <xf numFmtId="164" fontId="23" fillId="0" borderId="0" xfId="2" applyNumberFormat="1" applyFont="1" applyAlignment="1">
      <alignment horizontal="right" vertical="top"/>
    </xf>
  </cellXfs>
  <cellStyles count="9">
    <cellStyle name="Comma" xfId="1" builtinId="3"/>
    <cellStyle name="Comma 2" xfId="6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5" xfId="8" xr:uid="{00000000-0005-0000-0000-000008000000}"/>
  </cellStyles>
  <dxfs count="25"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491;&#1493;&#1495;&#1493;&#1514;%20&#1502;&#1513;&#1514;&#1504;&#1497;&#1501;/&#1508;&#1506;&#1497;&#1500;&#1493;&#1514;%20&#1502;&#1493;&#1500;%20&#1493;&#1506;&#1491;&#1514;%20&#1495;&#1512;&#1497;&#1490;&#1497;&#1501;%20&#1489;&#1502;&#1513;&#1512;&#1491;%20&#1492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חרגות בפועל"/>
      <sheetName val="Sheet1"/>
      <sheetName val="דוח פניות לאוצר"/>
    </sheetNames>
    <sheetDataSet>
      <sheetData sheetId="0">
        <row r="2">
          <cell r="D2">
            <v>7900000</v>
          </cell>
        </row>
        <row r="8">
          <cell r="D8">
            <v>26703517</v>
          </cell>
        </row>
        <row r="10">
          <cell r="D10">
            <v>236226</v>
          </cell>
        </row>
        <row r="11">
          <cell r="D11">
            <v>58500</v>
          </cell>
        </row>
        <row r="17">
          <cell r="D17">
            <v>1500000</v>
          </cell>
        </row>
        <row r="35">
          <cell r="D35">
            <v>200000</v>
          </cell>
        </row>
        <row r="36">
          <cell r="D36">
            <v>88000</v>
          </cell>
        </row>
        <row r="37">
          <cell r="D37">
            <v>127296</v>
          </cell>
        </row>
        <row r="38">
          <cell r="D38">
            <v>122056</v>
          </cell>
        </row>
        <row r="40">
          <cell r="D40">
            <v>7300000</v>
          </cell>
        </row>
        <row r="42">
          <cell r="D42">
            <v>2550000</v>
          </cell>
        </row>
        <row r="43">
          <cell r="D43">
            <v>9360</v>
          </cell>
        </row>
        <row r="44">
          <cell r="D44">
            <v>31262</v>
          </cell>
        </row>
        <row r="46">
          <cell r="D46">
            <v>99876</v>
          </cell>
        </row>
        <row r="47">
          <cell r="D47">
            <v>82227.599999999991</v>
          </cell>
        </row>
        <row r="48">
          <cell r="D48">
            <v>42400.799999999996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1BA8FB-C0A3-4631-BED5-359F053CF11C}" name="Table1332323" displayName="Table1332323" ref="A7:D19" totalsRowShown="0" headerRowDxfId="24">
  <autoFilter ref="A7:D19" xr:uid="{00000000-0009-0000-0100-000001000000}"/>
  <sortState xmlns:xlrd2="http://schemas.microsoft.com/office/spreadsheetml/2017/richdata2" ref="A8:D19">
    <sortCondition ref="D7:D19"/>
  </sortState>
  <tableColumns count="4">
    <tableColumn id="1" xr3:uid="{6DDB9E8C-1F0C-4E97-8E70-EEA726668D44}" name="מס" dataDxfId="23" totalsRowDxfId="22"/>
    <tableColumn id="2" xr3:uid="{DB8D8F02-EFC8-4B8B-ACF1-083856039B03}" name="ספק" dataDxfId="21" totalsRowDxfId="20"/>
    <tableColumn id="3" xr3:uid="{AD327B4A-781F-4C55-87CA-CC8446FB59A6}" name="נושא ההתקשרות" dataDxfId="19" totalsRowDxfId="18"/>
    <tableColumn id="4" xr3:uid="{DDAF1001-BA44-4312-9CC9-40E04F69C294}" name="סכום ההתקשרות (סכום ההתקשרות ולא סכום המזומן)" dataDxfId="17" totalsRowDxfId="1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E02A32-72A3-4911-8EDF-31D49D530213}" name="Table13323232" displayName="Table13323232" ref="A7:D19" totalsRowShown="0" headerRowDxfId="15">
  <autoFilter ref="A7:D19" xr:uid="{00000000-0009-0000-0100-000001000000}"/>
  <sortState xmlns:xlrd2="http://schemas.microsoft.com/office/spreadsheetml/2017/richdata2" ref="A8:D19">
    <sortCondition ref="D7:D19"/>
  </sortState>
  <tableColumns count="4">
    <tableColumn id="1" xr3:uid="{92964DD1-00AF-4AF8-B1ED-389F243F326D}" name="מס" dataDxfId="14" totalsRowDxfId="13"/>
    <tableColumn id="2" xr3:uid="{4CE2D936-2AEF-46D0-BBA0-555CB6081ECD}" name="ספק" dataDxfId="12" totalsRowDxfId="11"/>
    <tableColumn id="3" xr3:uid="{6EFA3224-26EF-4DCE-B781-E3AACE96F32C}" name="נושא ההתקשרות" dataDxfId="10" totalsRowDxfId="9"/>
    <tableColumn id="4" xr3:uid="{D8BAD1EC-D2D4-4D8E-9B67-4450DFE54E7E}" name="סכום ההתקשרות (סכום ההתקשרות ולא סכום המזומן)" dataDxfId="8" totalsRowDxfId="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" displayName="Table2" ref="A1:F36" totalsRowShown="0" headerRowDxfId="6">
  <autoFilter ref="A1:F36" xr:uid="{00000000-0009-0000-0100-000003000000}"/>
  <tableColumns count="6">
    <tableColumn id="1" xr3:uid="{00000000-0010-0000-0000-000001000000}" name="מספר" dataDxfId="5"/>
    <tableColumn id="2" xr3:uid="{00000000-0010-0000-0000-000002000000}" name="תאריך פנייה" dataDxfId="4"/>
    <tableColumn id="3" xr3:uid="{00000000-0010-0000-0000-000003000000}" name="נושא" dataDxfId="3"/>
    <tableColumn id="4" xr3:uid="{00000000-0010-0000-0000-000004000000}" name="סכום מבוקש" dataDxfId="2" dataCellStyle="Comma"/>
    <tableColumn id="5" xr3:uid="{00000000-0010-0000-0000-000005000000}" name="סטטוס" dataDxfId="1"/>
    <tableColumn id="6" xr3:uid="{00000000-0010-0000-0000-000006000000}" name="סכום מאושר" dataDxfId="0" dataCellStyle="Comma">
      <calculatedColumnFormula>'[1]החרגות בפועל'!D2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4434-8468-4DE2-BCC1-2A5CB1E89BBF}">
  <dimension ref="A1:F24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8" sqref="C8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31.5">
      <c r="C2" s="4" t="s">
        <v>7</v>
      </c>
      <c r="D2" s="25" t="s">
        <v>159</v>
      </c>
      <c r="F2"/>
    </row>
    <row r="3" spans="1:6" s="3" customFormat="1" ht="15.75">
      <c r="C3" s="27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160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26" t="s">
        <v>170</v>
      </c>
      <c r="D8" s="16">
        <v>4320</v>
      </c>
    </row>
    <row r="9" spans="1:6" s="17" customFormat="1" ht="15">
      <c r="A9" s="14">
        <v>2</v>
      </c>
      <c r="B9" s="15"/>
      <c r="C9" s="15" t="s">
        <v>109</v>
      </c>
      <c r="D9" s="16">
        <v>10000</v>
      </c>
    </row>
    <row r="10" spans="1:6" s="17" customFormat="1" ht="15">
      <c r="A10" s="14">
        <v>3</v>
      </c>
      <c r="B10" s="15"/>
      <c r="C10" s="15" t="s">
        <v>161</v>
      </c>
      <c r="D10" s="16">
        <v>30000</v>
      </c>
    </row>
    <row r="11" spans="1:6" s="17" customFormat="1" ht="15">
      <c r="A11" s="14">
        <v>4</v>
      </c>
      <c r="B11" s="15"/>
      <c r="C11" s="15" t="s">
        <v>168</v>
      </c>
      <c r="D11" s="16">
        <v>40000</v>
      </c>
    </row>
    <row r="12" spans="1:6" s="17" customFormat="1" ht="15">
      <c r="A12" s="14">
        <v>5</v>
      </c>
      <c r="B12" s="15"/>
      <c r="C12" s="15" t="s">
        <v>162</v>
      </c>
      <c r="D12" s="16">
        <v>43875</v>
      </c>
    </row>
    <row r="13" spans="1:6" s="17" customFormat="1" ht="15">
      <c r="A13" s="14">
        <v>6</v>
      </c>
      <c r="B13" s="15"/>
      <c r="C13" s="15" t="s">
        <v>164</v>
      </c>
      <c r="D13" s="16">
        <v>50000</v>
      </c>
    </row>
    <row r="14" spans="1:6" s="17" customFormat="1" ht="15">
      <c r="A14" s="14">
        <v>7</v>
      </c>
      <c r="B14" s="15"/>
      <c r="C14" s="15" t="s">
        <v>165</v>
      </c>
      <c r="D14" s="16">
        <v>140000</v>
      </c>
    </row>
    <row r="15" spans="1:6" s="17" customFormat="1" ht="15">
      <c r="A15" s="14">
        <v>8</v>
      </c>
      <c r="B15" s="15"/>
      <c r="C15" s="15" t="s">
        <v>166</v>
      </c>
      <c r="D15" s="16">
        <v>175500</v>
      </c>
    </row>
    <row r="16" spans="1:6" ht="15">
      <c r="A16" s="14">
        <v>9</v>
      </c>
      <c r="B16" s="15"/>
      <c r="C16" s="24" t="s">
        <v>163</v>
      </c>
      <c r="D16" s="16">
        <v>215000</v>
      </c>
    </row>
    <row r="17" spans="1:4" ht="15">
      <c r="A17" s="14">
        <v>10</v>
      </c>
      <c r="B17" s="15"/>
      <c r="C17" s="15" t="s">
        <v>169</v>
      </c>
      <c r="D17" s="16">
        <v>3500000</v>
      </c>
    </row>
    <row r="18" spans="1:4" ht="30">
      <c r="A18" s="14">
        <v>11</v>
      </c>
      <c r="B18" s="15"/>
      <c r="C18" s="15" t="s">
        <v>167</v>
      </c>
      <c r="D18" s="16">
        <v>5100000</v>
      </c>
    </row>
    <row r="19" spans="1:4" ht="15">
      <c r="A19" s="14"/>
      <c r="B19" s="28"/>
      <c r="C19" s="28"/>
      <c r="D19" s="29">
        <f>SUBTOTAL(109,D8:D18)</f>
        <v>9308695</v>
      </c>
    </row>
    <row r="20" spans="1:4" ht="15">
      <c r="A20" s="18"/>
      <c r="B20" s="15"/>
      <c r="C20" s="15"/>
      <c r="D20" s="16"/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51F4-C13B-4758-B66E-C2C7D4FF69D6}">
  <sheetPr filterMode="1"/>
  <dimension ref="A1:K215"/>
  <sheetViews>
    <sheetView rightToLeft="1" workbookViewId="0">
      <pane ySplit="1" topLeftCell="A2" activePane="bottomLeft" state="frozen"/>
      <selection pane="bottomLeft" activeCell="A209" sqref="A209:K215"/>
    </sheetView>
  </sheetViews>
  <sheetFormatPr defaultRowHeight="14.25"/>
  <cols>
    <col min="5" max="5" width="34.5" bestFit="1" customWidth="1"/>
    <col min="6" max="6" width="12.75" bestFit="1" customWidth="1"/>
    <col min="8" max="8" width="10.25" customWidth="1"/>
    <col min="11" max="11" width="23.25" customWidth="1"/>
  </cols>
  <sheetData>
    <row r="1" spans="1:11" s="30" customFormat="1" ht="47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19</v>
      </c>
      <c r="I1" s="20" t="s">
        <v>20</v>
      </c>
      <c r="J1" s="20" t="s">
        <v>21</v>
      </c>
      <c r="K1" s="20" t="s">
        <v>22</v>
      </c>
    </row>
    <row r="2" spans="1:11" ht="15.75" hidden="1">
      <c r="A2" s="60" t="s">
        <v>229</v>
      </c>
      <c r="B2" s="60" t="s">
        <v>95</v>
      </c>
      <c r="C2" s="60" t="s">
        <v>230</v>
      </c>
      <c r="D2" s="60" t="s">
        <v>98</v>
      </c>
      <c r="E2" s="60" t="s">
        <v>231</v>
      </c>
      <c r="F2" s="61">
        <v>-19936.8</v>
      </c>
      <c r="G2" s="60" t="s">
        <v>97</v>
      </c>
      <c r="H2" s="62">
        <v>38300191</v>
      </c>
      <c r="I2" s="62" t="s">
        <v>23</v>
      </c>
      <c r="J2" s="62">
        <v>3690103</v>
      </c>
      <c r="K2" s="62" t="s">
        <v>27</v>
      </c>
    </row>
    <row r="3" spans="1:11" ht="15.75" hidden="1">
      <c r="A3" s="60" t="s">
        <v>232</v>
      </c>
      <c r="B3" s="60" t="s">
        <v>93</v>
      </c>
      <c r="C3" s="60" t="s">
        <v>93</v>
      </c>
      <c r="D3" s="60" t="s">
        <v>94</v>
      </c>
      <c r="E3" s="60" t="s">
        <v>93</v>
      </c>
      <c r="F3" s="61">
        <v>-19936.8</v>
      </c>
      <c r="G3" s="60" t="s">
        <v>93</v>
      </c>
      <c r="H3" s="62">
        <v>38300191</v>
      </c>
      <c r="I3" s="62" t="s">
        <v>23</v>
      </c>
      <c r="J3" s="62">
        <v>3690103</v>
      </c>
      <c r="K3" s="62" t="s">
        <v>27</v>
      </c>
    </row>
    <row r="4" spans="1:11" ht="15.75" hidden="1">
      <c r="A4" s="60" t="s">
        <v>233</v>
      </c>
      <c r="B4" s="60" t="s">
        <v>93</v>
      </c>
      <c r="C4" s="60" t="s">
        <v>93</v>
      </c>
      <c r="D4" s="60" t="s">
        <v>94</v>
      </c>
      <c r="E4" s="60" t="s">
        <v>93</v>
      </c>
      <c r="F4" s="61">
        <v>-19936.8</v>
      </c>
      <c r="G4" s="60" t="s">
        <v>93</v>
      </c>
      <c r="H4" s="62">
        <v>38300191</v>
      </c>
      <c r="I4" s="62" t="s">
        <v>23</v>
      </c>
      <c r="J4" s="62">
        <v>3690103</v>
      </c>
      <c r="K4" s="62" t="s">
        <v>27</v>
      </c>
    </row>
    <row r="5" spans="1:11" ht="15.75" hidden="1">
      <c r="A5" s="60" t="s">
        <v>234</v>
      </c>
      <c r="B5" s="60" t="s">
        <v>95</v>
      </c>
      <c r="C5" s="60" t="s">
        <v>235</v>
      </c>
      <c r="D5" s="60" t="s">
        <v>98</v>
      </c>
      <c r="E5" s="60" t="s">
        <v>236</v>
      </c>
      <c r="F5" s="63">
        <v>-19890</v>
      </c>
      <c r="G5" s="60" t="s">
        <v>97</v>
      </c>
      <c r="H5" s="62">
        <v>38300191</v>
      </c>
      <c r="I5" s="62" t="s">
        <v>23</v>
      </c>
      <c r="J5" s="62">
        <v>3690103</v>
      </c>
      <c r="K5" s="62" t="s">
        <v>27</v>
      </c>
    </row>
    <row r="6" spans="1:11" ht="15.75" hidden="1">
      <c r="A6" s="60" t="s">
        <v>237</v>
      </c>
      <c r="B6" s="60" t="s">
        <v>93</v>
      </c>
      <c r="C6" s="60" t="s">
        <v>93</v>
      </c>
      <c r="D6" s="60" t="s">
        <v>94</v>
      </c>
      <c r="E6" s="60" t="s">
        <v>93</v>
      </c>
      <c r="F6" s="63">
        <v>-19890</v>
      </c>
      <c r="G6" s="60" t="s">
        <v>93</v>
      </c>
      <c r="H6" s="62">
        <v>38300191</v>
      </c>
      <c r="I6" s="62" t="s">
        <v>23</v>
      </c>
      <c r="J6" s="62">
        <v>3690103</v>
      </c>
      <c r="K6" s="62" t="s">
        <v>27</v>
      </c>
    </row>
    <row r="7" spans="1:11" ht="15.75" hidden="1">
      <c r="A7" s="60" t="s">
        <v>238</v>
      </c>
      <c r="B7" s="60" t="s">
        <v>93</v>
      </c>
      <c r="C7" s="60" t="s">
        <v>93</v>
      </c>
      <c r="D7" s="60" t="s">
        <v>94</v>
      </c>
      <c r="E7" s="60" t="s">
        <v>93</v>
      </c>
      <c r="F7" s="61">
        <v>-39826.800000000003</v>
      </c>
      <c r="G7" s="60" t="s">
        <v>93</v>
      </c>
      <c r="H7" s="62">
        <v>38300191</v>
      </c>
      <c r="I7" s="62" t="s">
        <v>23</v>
      </c>
      <c r="J7" s="62">
        <v>3690103</v>
      </c>
      <c r="K7" s="62" t="s">
        <v>27</v>
      </c>
    </row>
    <row r="8" spans="1:11" ht="15.75" hidden="1">
      <c r="A8" s="66" t="s">
        <v>239</v>
      </c>
      <c r="B8" s="66" t="s">
        <v>93</v>
      </c>
      <c r="C8" s="66" t="s">
        <v>93</v>
      </c>
      <c r="D8" s="66" t="s">
        <v>94</v>
      </c>
      <c r="E8" s="66" t="s">
        <v>93</v>
      </c>
      <c r="F8" s="67">
        <v>-1427.82</v>
      </c>
      <c r="G8" s="66" t="s">
        <v>93</v>
      </c>
      <c r="H8" s="68">
        <v>38300191</v>
      </c>
      <c r="I8" s="68" t="s">
        <v>23</v>
      </c>
      <c r="J8" s="68">
        <v>3690105</v>
      </c>
      <c r="K8" s="68" t="s">
        <v>129</v>
      </c>
    </row>
    <row r="9" spans="1:11" ht="15.75" hidden="1">
      <c r="A9" s="66" t="s">
        <v>240</v>
      </c>
      <c r="B9" s="66" t="s">
        <v>95</v>
      </c>
      <c r="C9" s="66" t="s">
        <v>241</v>
      </c>
      <c r="D9" s="66" t="s">
        <v>98</v>
      </c>
      <c r="E9" s="66" t="s">
        <v>242</v>
      </c>
      <c r="F9" s="69">
        <v>-125000</v>
      </c>
      <c r="G9" s="66" t="s">
        <v>97</v>
      </c>
      <c r="H9" s="62">
        <v>38300191</v>
      </c>
      <c r="I9" s="62" t="s">
        <v>23</v>
      </c>
      <c r="J9" s="62">
        <v>3690105</v>
      </c>
      <c r="K9" s="62" t="s">
        <v>129</v>
      </c>
    </row>
    <row r="10" spans="1:11" ht="15.75" hidden="1">
      <c r="A10" s="66" t="s">
        <v>243</v>
      </c>
      <c r="B10" s="66" t="s">
        <v>93</v>
      </c>
      <c r="C10" s="66" t="s">
        <v>93</v>
      </c>
      <c r="D10" s="66" t="s">
        <v>94</v>
      </c>
      <c r="E10" s="66" t="s">
        <v>93</v>
      </c>
      <c r="F10" s="69">
        <v>-125000</v>
      </c>
      <c r="G10" s="66" t="s">
        <v>93</v>
      </c>
      <c r="H10" s="62">
        <v>38300191</v>
      </c>
      <c r="I10" s="62" t="s">
        <v>23</v>
      </c>
      <c r="J10" s="62">
        <v>3690105</v>
      </c>
      <c r="K10" s="62" t="s">
        <v>129</v>
      </c>
    </row>
    <row r="11" spans="1:11" ht="15.75" hidden="1">
      <c r="A11" s="66" t="s">
        <v>244</v>
      </c>
      <c r="B11" s="66" t="s">
        <v>93</v>
      </c>
      <c r="C11" s="66" t="s">
        <v>93</v>
      </c>
      <c r="D11" s="66" t="s">
        <v>94</v>
      </c>
      <c r="E11" s="66" t="s">
        <v>93</v>
      </c>
      <c r="F11" s="67">
        <v>-126427.82</v>
      </c>
      <c r="G11" s="66" t="s">
        <v>93</v>
      </c>
      <c r="H11" s="62">
        <v>38300191</v>
      </c>
      <c r="I11" s="62" t="s">
        <v>23</v>
      </c>
      <c r="J11" s="62">
        <v>3690105</v>
      </c>
      <c r="K11" s="62" t="s">
        <v>129</v>
      </c>
    </row>
    <row r="12" spans="1:11" ht="15.75" hidden="1">
      <c r="A12" s="46" t="s">
        <v>239</v>
      </c>
      <c r="B12" s="46" t="s">
        <v>93</v>
      </c>
      <c r="C12" s="46" t="s">
        <v>93</v>
      </c>
      <c r="D12" s="46" t="s">
        <v>94</v>
      </c>
      <c r="E12" s="46" t="s">
        <v>93</v>
      </c>
      <c r="F12" s="47">
        <v>-4918198.8499999996</v>
      </c>
      <c r="G12" s="46" t="s">
        <v>93</v>
      </c>
      <c r="H12" s="41">
        <v>38300191</v>
      </c>
      <c r="I12" s="41" t="s">
        <v>23</v>
      </c>
      <c r="J12" s="41">
        <v>3690112</v>
      </c>
      <c r="K12" s="41" t="s">
        <v>212</v>
      </c>
    </row>
    <row r="13" spans="1:11" ht="15.75" hidden="1">
      <c r="A13" s="46" t="s">
        <v>245</v>
      </c>
      <c r="B13" s="46" t="s">
        <v>246</v>
      </c>
      <c r="C13" s="46" t="s">
        <v>247</v>
      </c>
      <c r="D13" s="46" t="s">
        <v>248</v>
      </c>
      <c r="E13" s="46" t="s">
        <v>93</v>
      </c>
      <c r="F13" s="48">
        <v>-20000</v>
      </c>
      <c r="G13" s="46" t="s">
        <v>97</v>
      </c>
      <c r="H13" s="41">
        <v>38300191</v>
      </c>
      <c r="I13" s="41" t="s">
        <v>23</v>
      </c>
      <c r="J13" s="41">
        <v>3690112</v>
      </c>
      <c r="K13" s="41" t="s">
        <v>212</v>
      </c>
    </row>
    <row r="14" spans="1:11" ht="15.75" hidden="1">
      <c r="A14" s="46" t="s">
        <v>249</v>
      </c>
      <c r="B14" s="46" t="s">
        <v>93</v>
      </c>
      <c r="C14" s="46" t="s">
        <v>93</v>
      </c>
      <c r="D14" s="46" t="s">
        <v>94</v>
      </c>
      <c r="E14" s="46" t="s">
        <v>93</v>
      </c>
      <c r="F14" s="48">
        <v>-20000</v>
      </c>
      <c r="G14" s="46" t="s">
        <v>93</v>
      </c>
      <c r="H14" s="41">
        <v>38300191</v>
      </c>
      <c r="I14" s="41" t="s">
        <v>23</v>
      </c>
      <c r="J14" s="41">
        <v>3690112</v>
      </c>
      <c r="K14" s="41" t="s">
        <v>212</v>
      </c>
    </row>
    <row r="15" spans="1:11" ht="15.75" hidden="1">
      <c r="A15" s="46" t="s">
        <v>250</v>
      </c>
      <c r="B15" s="46" t="s">
        <v>93</v>
      </c>
      <c r="C15" s="46" t="s">
        <v>93</v>
      </c>
      <c r="D15" s="46" t="s">
        <v>94</v>
      </c>
      <c r="E15" s="46" t="s">
        <v>93</v>
      </c>
      <c r="F15" s="47">
        <v>-4938198.8499999996</v>
      </c>
      <c r="G15" s="46" t="s">
        <v>93</v>
      </c>
      <c r="H15" s="41">
        <v>38300191</v>
      </c>
      <c r="I15" s="41" t="s">
        <v>23</v>
      </c>
      <c r="J15" s="41">
        <v>3690112</v>
      </c>
      <c r="K15" s="41" t="s">
        <v>212</v>
      </c>
    </row>
    <row r="16" spans="1:11" ht="15.75" hidden="1">
      <c r="A16" s="46" t="s">
        <v>229</v>
      </c>
      <c r="B16" s="46" t="s">
        <v>95</v>
      </c>
      <c r="C16" s="46" t="s">
        <v>251</v>
      </c>
      <c r="D16" s="46" t="s">
        <v>98</v>
      </c>
      <c r="E16" s="46" t="s">
        <v>252</v>
      </c>
      <c r="F16" s="47">
        <v>-17.329999999999998</v>
      </c>
      <c r="G16" s="46" t="s">
        <v>253</v>
      </c>
      <c r="H16" s="41">
        <v>38300191</v>
      </c>
      <c r="I16" s="41" t="s">
        <v>23</v>
      </c>
      <c r="J16" s="41">
        <v>3690112</v>
      </c>
      <c r="K16" s="41" t="s">
        <v>212</v>
      </c>
    </row>
    <row r="17" spans="1:11" ht="15.75" hidden="1">
      <c r="A17" s="46" t="s">
        <v>232</v>
      </c>
      <c r="B17" s="46" t="s">
        <v>93</v>
      </c>
      <c r="C17" s="46" t="s">
        <v>93</v>
      </c>
      <c r="D17" s="46" t="s">
        <v>94</v>
      </c>
      <c r="E17" s="46" t="s">
        <v>93</v>
      </c>
      <c r="F17" s="47">
        <v>-17.329999999999998</v>
      </c>
      <c r="G17" s="46" t="s">
        <v>93</v>
      </c>
      <c r="H17" s="41">
        <v>38300191</v>
      </c>
      <c r="I17" s="41" t="s">
        <v>23</v>
      </c>
      <c r="J17" s="41">
        <v>3690112</v>
      </c>
      <c r="K17" s="41" t="s">
        <v>212</v>
      </c>
    </row>
    <row r="18" spans="1:11" ht="15.75" hidden="1">
      <c r="A18" s="46" t="s">
        <v>233</v>
      </c>
      <c r="B18" s="46" t="s">
        <v>93</v>
      </c>
      <c r="C18" s="46" t="s">
        <v>93</v>
      </c>
      <c r="D18" s="46" t="s">
        <v>94</v>
      </c>
      <c r="E18" s="46" t="s">
        <v>93</v>
      </c>
      <c r="F18" s="47">
        <v>-4938216.18</v>
      </c>
      <c r="G18" s="46" t="s">
        <v>93</v>
      </c>
      <c r="H18" s="41">
        <v>38300191</v>
      </c>
      <c r="I18" s="41" t="s">
        <v>23</v>
      </c>
      <c r="J18" s="41">
        <v>3690112</v>
      </c>
      <c r="K18" s="41" t="s">
        <v>212</v>
      </c>
    </row>
    <row r="19" spans="1:11" ht="15.75" hidden="1">
      <c r="A19" s="46" t="s">
        <v>254</v>
      </c>
      <c r="B19" s="46" t="s">
        <v>95</v>
      </c>
      <c r="C19" s="46" t="s">
        <v>255</v>
      </c>
      <c r="D19" s="46" t="s">
        <v>133</v>
      </c>
      <c r="E19" s="46" t="s">
        <v>256</v>
      </c>
      <c r="F19" s="47">
        <v>361.87</v>
      </c>
      <c r="G19" s="46" t="s">
        <v>108</v>
      </c>
      <c r="H19" s="41">
        <v>38300191</v>
      </c>
      <c r="I19" s="41" t="s">
        <v>23</v>
      </c>
      <c r="J19" s="41">
        <v>3690112</v>
      </c>
      <c r="K19" s="41" t="s">
        <v>212</v>
      </c>
    </row>
    <row r="20" spans="1:11" ht="15.75" hidden="1">
      <c r="A20" s="46" t="s">
        <v>254</v>
      </c>
      <c r="B20" s="46" t="s">
        <v>95</v>
      </c>
      <c r="C20" s="46" t="s">
        <v>255</v>
      </c>
      <c r="D20" s="46" t="s">
        <v>257</v>
      </c>
      <c r="E20" s="46" t="s">
        <v>258</v>
      </c>
      <c r="F20" s="47">
        <v>0.01</v>
      </c>
      <c r="G20" s="46" t="s">
        <v>108</v>
      </c>
      <c r="H20" s="41">
        <v>38300191</v>
      </c>
      <c r="I20" s="41" t="s">
        <v>23</v>
      </c>
      <c r="J20" s="41">
        <v>3690112</v>
      </c>
      <c r="K20" s="41" t="s">
        <v>212</v>
      </c>
    </row>
    <row r="21" spans="1:11" ht="15.75" hidden="1">
      <c r="A21" s="46" t="s">
        <v>254</v>
      </c>
      <c r="B21" s="46" t="s">
        <v>95</v>
      </c>
      <c r="C21" s="46" t="s">
        <v>255</v>
      </c>
      <c r="D21" s="46" t="s">
        <v>259</v>
      </c>
      <c r="E21" s="46" t="s">
        <v>260</v>
      </c>
      <c r="F21" s="47">
        <v>0.03</v>
      </c>
      <c r="G21" s="46" t="s">
        <v>108</v>
      </c>
      <c r="H21" s="41">
        <v>38300191</v>
      </c>
      <c r="I21" s="41" t="s">
        <v>23</v>
      </c>
      <c r="J21" s="41">
        <v>3690112</v>
      </c>
      <c r="K21" s="41" t="s">
        <v>212</v>
      </c>
    </row>
    <row r="22" spans="1:11" ht="15.75" hidden="1">
      <c r="A22" s="46" t="s">
        <v>261</v>
      </c>
      <c r="B22" s="46" t="s">
        <v>93</v>
      </c>
      <c r="C22" s="46" t="s">
        <v>93</v>
      </c>
      <c r="D22" s="46" t="s">
        <v>94</v>
      </c>
      <c r="E22" s="46" t="s">
        <v>93</v>
      </c>
      <c r="F22" s="47">
        <v>361.91</v>
      </c>
      <c r="G22" s="46" t="s">
        <v>93</v>
      </c>
      <c r="H22" s="41">
        <v>38300191</v>
      </c>
      <c r="I22" s="41" t="s">
        <v>23</v>
      </c>
      <c r="J22" s="41">
        <v>3690112</v>
      </c>
      <c r="K22" s="41" t="s">
        <v>212</v>
      </c>
    </row>
    <row r="23" spans="1:11" ht="15.75" hidden="1">
      <c r="A23" s="46" t="s">
        <v>262</v>
      </c>
      <c r="B23" s="46" t="s">
        <v>93</v>
      </c>
      <c r="C23" s="46" t="s">
        <v>93</v>
      </c>
      <c r="D23" s="46" t="s">
        <v>94</v>
      </c>
      <c r="E23" s="46" t="s">
        <v>93</v>
      </c>
      <c r="F23" s="47">
        <v>-4937854.2699999996</v>
      </c>
      <c r="G23" s="46" t="s">
        <v>93</v>
      </c>
      <c r="H23" s="41">
        <v>38300191</v>
      </c>
      <c r="I23" s="41" t="s">
        <v>23</v>
      </c>
      <c r="J23" s="41">
        <v>3690112</v>
      </c>
      <c r="K23" s="41" t="s">
        <v>212</v>
      </c>
    </row>
    <row r="24" spans="1:11" ht="15.75" hidden="1">
      <c r="A24" s="46" t="s">
        <v>263</v>
      </c>
      <c r="B24" s="46" t="s">
        <v>95</v>
      </c>
      <c r="C24" s="46" t="s">
        <v>264</v>
      </c>
      <c r="D24" s="46" t="s">
        <v>103</v>
      </c>
      <c r="E24" s="46" t="s">
        <v>265</v>
      </c>
      <c r="F24" s="47">
        <v>-1.17</v>
      </c>
      <c r="G24" s="46" t="s">
        <v>102</v>
      </c>
      <c r="H24" s="41">
        <v>38300191</v>
      </c>
      <c r="I24" s="41" t="s">
        <v>23</v>
      </c>
      <c r="J24" s="41">
        <v>3690112</v>
      </c>
      <c r="K24" s="41" t="s">
        <v>212</v>
      </c>
    </row>
    <row r="25" spans="1:11" ht="15.75" hidden="1">
      <c r="A25" s="46" t="s">
        <v>266</v>
      </c>
      <c r="B25" s="46" t="s">
        <v>93</v>
      </c>
      <c r="C25" s="46" t="s">
        <v>93</v>
      </c>
      <c r="D25" s="46" t="s">
        <v>94</v>
      </c>
      <c r="E25" s="46" t="s">
        <v>93</v>
      </c>
      <c r="F25" s="47">
        <v>-1.17</v>
      </c>
      <c r="G25" s="46" t="s">
        <v>93</v>
      </c>
      <c r="H25" s="41">
        <v>38300191</v>
      </c>
      <c r="I25" s="41" t="s">
        <v>23</v>
      </c>
      <c r="J25" s="41">
        <v>3690112</v>
      </c>
      <c r="K25" s="41" t="s">
        <v>212</v>
      </c>
    </row>
    <row r="26" spans="1:11" ht="15.75" hidden="1">
      <c r="A26" s="46" t="s">
        <v>267</v>
      </c>
      <c r="B26" s="46" t="s">
        <v>93</v>
      </c>
      <c r="C26" s="46" t="s">
        <v>93</v>
      </c>
      <c r="D26" s="46" t="s">
        <v>94</v>
      </c>
      <c r="E26" s="46" t="s">
        <v>93</v>
      </c>
      <c r="F26" s="47">
        <v>-4937855.4400000004</v>
      </c>
      <c r="G26" s="46" t="s">
        <v>93</v>
      </c>
      <c r="H26" s="41">
        <v>38300191</v>
      </c>
      <c r="I26" s="41" t="s">
        <v>23</v>
      </c>
      <c r="J26" s="41">
        <v>3690112</v>
      </c>
      <c r="K26" s="41" t="s">
        <v>212</v>
      </c>
    </row>
    <row r="27" spans="1:11" ht="15.75" hidden="1">
      <c r="A27" s="66" t="s">
        <v>268</v>
      </c>
      <c r="B27" s="66" t="s">
        <v>95</v>
      </c>
      <c r="C27" s="66" t="s">
        <v>269</v>
      </c>
      <c r="D27" s="66" t="s">
        <v>98</v>
      </c>
      <c r="E27" s="66" t="s">
        <v>270</v>
      </c>
      <c r="F27" s="67">
        <v>-4025.17</v>
      </c>
      <c r="G27" s="66" t="s">
        <v>97</v>
      </c>
      <c r="H27" s="62">
        <v>38300191</v>
      </c>
      <c r="I27" s="62" t="s">
        <v>23</v>
      </c>
      <c r="J27" s="62">
        <v>3690112</v>
      </c>
      <c r="K27" s="62" t="s">
        <v>212</v>
      </c>
    </row>
    <row r="28" spans="1:11" ht="15.75" hidden="1">
      <c r="A28" s="66" t="s">
        <v>271</v>
      </c>
      <c r="B28" s="66" t="s">
        <v>93</v>
      </c>
      <c r="C28" s="66" t="s">
        <v>93</v>
      </c>
      <c r="D28" s="66" t="s">
        <v>94</v>
      </c>
      <c r="E28" s="66" t="s">
        <v>93</v>
      </c>
      <c r="F28" s="67">
        <v>-4025.17</v>
      </c>
      <c r="G28" s="66" t="s">
        <v>93</v>
      </c>
      <c r="H28" s="62">
        <v>38300191</v>
      </c>
      <c r="I28" s="62" t="s">
        <v>23</v>
      </c>
      <c r="J28" s="62">
        <v>3690112</v>
      </c>
      <c r="K28" s="62" t="s">
        <v>212</v>
      </c>
    </row>
    <row r="29" spans="1:11" ht="15.75" hidden="1">
      <c r="A29" s="66" t="s">
        <v>272</v>
      </c>
      <c r="B29" s="66" t="s">
        <v>93</v>
      </c>
      <c r="C29" s="66" t="s">
        <v>93</v>
      </c>
      <c r="D29" s="66" t="s">
        <v>94</v>
      </c>
      <c r="E29" s="66" t="s">
        <v>93</v>
      </c>
      <c r="F29" s="67">
        <v>-4941880.6100000003</v>
      </c>
      <c r="G29" s="66" t="s">
        <v>93</v>
      </c>
      <c r="H29" s="62">
        <v>38300191</v>
      </c>
      <c r="I29" s="62" t="s">
        <v>23</v>
      </c>
      <c r="J29" s="62">
        <v>3690112</v>
      </c>
      <c r="K29" s="62" t="s">
        <v>212</v>
      </c>
    </row>
    <row r="30" spans="1:11" ht="15.75" hidden="1">
      <c r="A30" s="49" t="s">
        <v>239</v>
      </c>
      <c r="B30" s="49" t="s">
        <v>93</v>
      </c>
      <c r="C30" s="49" t="s">
        <v>93</v>
      </c>
      <c r="D30" s="49" t="s">
        <v>94</v>
      </c>
      <c r="E30" s="49" t="s">
        <v>93</v>
      </c>
      <c r="F30" s="50">
        <v>-621727.18999999994</v>
      </c>
      <c r="G30" s="49" t="s">
        <v>93</v>
      </c>
      <c r="H30" s="41">
        <v>38300191</v>
      </c>
      <c r="I30" s="41" t="s">
        <v>23</v>
      </c>
      <c r="J30" s="41">
        <v>3690113</v>
      </c>
      <c r="K30" s="41" t="s">
        <v>130</v>
      </c>
    </row>
    <row r="31" spans="1:11" ht="15.75" hidden="1">
      <c r="A31" s="49" t="s">
        <v>273</v>
      </c>
      <c r="B31" s="49" t="s">
        <v>95</v>
      </c>
      <c r="C31" s="49" t="s">
        <v>140</v>
      </c>
      <c r="D31" s="49" t="s">
        <v>98</v>
      </c>
      <c r="E31" s="49" t="s">
        <v>130</v>
      </c>
      <c r="F31" s="50">
        <v>-24998.22</v>
      </c>
      <c r="G31" s="49" t="s">
        <v>97</v>
      </c>
      <c r="H31" s="41">
        <v>38300191</v>
      </c>
      <c r="I31" s="41" t="s">
        <v>23</v>
      </c>
      <c r="J31" s="41">
        <v>3690113</v>
      </c>
      <c r="K31" s="41" t="s">
        <v>130</v>
      </c>
    </row>
    <row r="32" spans="1:11" ht="15.75" hidden="1">
      <c r="A32" s="49" t="s">
        <v>273</v>
      </c>
      <c r="B32" s="49" t="s">
        <v>95</v>
      </c>
      <c r="C32" s="49" t="s">
        <v>141</v>
      </c>
      <c r="D32" s="49" t="s">
        <v>98</v>
      </c>
      <c r="E32" s="49" t="s">
        <v>130</v>
      </c>
      <c r="F32" s="50">
        <v>-24998.22</v>
      </c>
      <c r="G32" s="49" t="s">
        <v>97</v>
      </c>
      <c r="H32" s="41">
        <v>38300191</v>
      </c>
      <c r="I32" s="41" t="s">
        <v>23</v>
      </c>
      <c r="J32" s="41">
        <v>3690113</v>
      </c>
      <c r="K32" s="41" t="s">
        <v>130</v>
      </c>
    </row>
    <row r="33" spans="1:11" ht="15.75" hidden="1">
      <c r="A33" s="49" t="s">
        <v>274</v>
      </c>
      <c r="B33" s="49" t="s">
        <v>93</v>
      </c>
      <c r="C33" s="49" t="s">
        <v>93</v>
      </c>
      <c r="D33" s="49" t="s">
        <v>94</v>
      </c>
      <c r="E33" s="49" t="s">
        <v>93</v>
      </c>
      <c r="F33" s="50">
        <v>-49996.44</v>
      </c>
      <c r="G33" s="49" t="s">
        <v>93</v>
      </c>
      <c r="H33" s="41">
        <v>38300191</v>
      </c>
      <c r="I33" s="41" t="s">
        <v>23</v>
      </c>
      <c r="J33" s="41">
        <v>3690113</v>
      </c>
      <c r="K33" s="41" t="s">
        <v>130</v>
      </c>
    </row>
    <row r="34" spans="1:11" ht="15.75" hidden="1">
      <c r="A34" s="49" t="s">
        <v>275</v>
      </c>
      <c r="B34" s="49" t="s">
        <v>93</v>
      </c>
      <c r="C34" s="49" t="s">
        <v>93</v>
      </c>
      <c r="D34" s="49" t="s">
        <v>94</v>
      </c>
      <c r="E34" s="49" t="s">
        <v>93</v>
      </c>
      <c r="F34" s="50">
        <v>-671723.63</v>
      </c>
      <c r="G34" s="49" t="s">
        <v>93</v>
      </c>
      <c r="H34" s="41">
        <v>38300191</v>
      </c>
      <c r="I34" s="41" t="s">
        <v>23</v>
      </c>
      <c r="J34" s="41">
        <v>3690113</v>
      </c>
      <c r="K34" s="41" t="s">
        <v>130</v>
      </c>
    </row>
    <row r="35" spans="1:11" ht="15.75" hidden="1">
      <c r="A35" s="49" t="s">
        <v>276</v>
      </c>
      <c r="B35" s="49" t="s">
        <v>104</v>
      </c>
      <c r="C35" s="49" t="s">
        <v>277</v>
      </c>
      <c r="D35" s="49" t="s">
        <v>105</v>
      </c>
      <c r="E35" s="49" t="s">
        <v>278</v>
      </c>
      <c r="F35" s="50">
        <v>7224.75</v>
      </c>
      <c r="G35" s="49" t="s">
        <v>93</v>
      </c>
      <c r="H35" s="41">
        <v>38300191</v>
      </c>
      <c r="I35" s="41" t="s">
        <v>23</v>
      </c>
      <c r="J35" s="41">
        <v>3690113</v>
      </c>
      <c r="K35" s="41" t="s">
        <v>130</v>
      </c>
    </row>
    <row r="36" spans="1:11" ht="15.75" hidden="1">
      <c r="A36" s="49" t="s">
        <v>276</v>
      </c>
      <c r="B36" s="49" t="s">
        <v>104</v>
      </c>
      <c r="C36" s="49" t="s">
        <v>277</v>
      </c>
      <c r="D36" s="49" t="s">
        <v>106</v>
      </c>
      <c r="E36" s="49" t="s">
        <v>278</v>
      </c>
      <c r="F36" s="50">
        <v>1755</v>
      </c>
      <c r="G36" s="49" t="s">
        <v>93</v>
      </c>
      <c r="H36" s="41">
        <v>38300191</v>
      </c>
      <c r="I36" s="41" t="s">
        <v>23</v>
      </c>
      <c r="J36" s="41">
        <v>3690113</v>
      </c>
      <c r="K36" s="41" t="s">
        <v>130</v>
      </c>
    </row>
    <row r="37" spans="1:11" ht="15.75" hidden="1">
      <c r="A37" s="49" t="s">
        <v>276</v>
      </c>
      <c r="B37" s="49" t="s">
        <v>107</v>
      </c>
      <c r="C37" s="49" t="s">
        <v>279</v>
      </c>
      <c r="D37" s="49" t="s">
        <v>105</v>
      </c>
      <c r="E37" s="49" t="s">
        <v>278</v>
      </c>
      <c r="F37" s="50">
        <v>-8979.75</v>
      </c>
      <c r="G37" s="49" t="s">
        <v>280</v>
      </c>
      <c r="H37" s="41">
        <v>38300191</v>
      </c>
      <c r="I37" s="41" t="s">
        <v>23</v>
      </c>
      <c r="J37" s="41">
        <v>3690113</v>
      </c>
      <c r="K37" s="41" t="s">
        <v>130</v>
      </c>
    </row>
    <row r="38" spans="1:11" ht="15.75" hidden="1">
      <c r="A38" s="49" t="s">
        <v>281</v>
      </c>
      <c r="B38" s="49" t="s">
        <v>93</v>
      </c>
      <c r="C38" s="49" t="s">
        <v>93</v>
      </c>
      <c r="D38" s="49" t="s">
        <v>94</v>
      </c>
      <c r="E38" s="49" t="s">
        <v>93</v>
      </c>
      <c r="F38" s="50">
        <v>0</v>
      </c>
      <c r="G38" s="49" t="s">
        <v>93</v>
      </c>
      <c r="H38" s="41">
        <v>38300191</v>
      </c>
      <c r="I38" s="41" t="s">
        <v>23</v>
      </c>
      <c r="J38" s="41">
        <v>3690113</v>
      </c>
      <c r="K38" s="41" t="s">
        <v>130</v>
      </c>
    </row>
    <row r="39" spans="1:11" ht="15.75" hidden="1">
      <c r="A39" s="49" t="s">
        <v>282</v>
      </c>
      <c r="B39" s="49" t="s">
        <v>93</v>
      </c>
      <c r="C39" s="49" t="s">
        <v>93</v>
      </c>
      <c r="D39" s="49" t="s">
        <v>94</v>
      </c>
      <c r="E39" s="49" t="s">
        <v>93</v>
      </c>
      <c r="F39" s="50">
        <v>-671723.63</v>
      </c>
      <c r="G39" s="49" t="s">
        <v>93</v>
      </c>
      <c r="H39" s="41">
        <v>38300191</v>
      </c>
      <c r="I39" s="41" t="s">
        <v>23</v>
      </c>
      <c r="J39" s="41">
        <v>3690113</v>
      </c>
      <c r="K39" s="41" t="s">
        <v>130</v>
      </c>
    </row>
    <row r="40" spans="1:11" ht="15.75" hidden="1">
      <c r="A40" s="49" t="s">
        <v>254</v>
      </c>
      <c r="B40" s="49" t="s">
        <v>283</v>
      </c>
      <c r="C40" s="49" t="s">
        <v>284</v>
      </c>
      <c r="D40" s="49" t="s">
        <v>105</v>
      </c>
      <c r="E40" s="49" t="s">
        <v>285</v>
      </c>
      <c r="F40" s="51">
        <v>-4000</v>
      </c>
      <c r="G40" s="49" t="s">
        <v>93</v>
      </c>
      <c r="H40" s="41">
        <v>38300191</v>
      </c>
      <c r="I40" s="41" t="s">
        <v>23</v>
      </c>
      <c r="J40" s="41">
        <v>3690113</v>
      </c>
      <c r="K40" s="41" t="s">
        <v>130</v>
      </c>
    </row>
    <row r="41" spans="1:11" ht="15.75" hidden="1">
      <c r="A41" s="49" t="s">
        <v>261</v>
      </c>
      <c r="B41" s="49" t="s">
        <v>93</v>
      </c>
      <c r="C41" s="49" t="s">
        <v>93</v>
      </c>
      <c r="D41" s="49" t="s">
        <v>94</v>
      </c>
      <c r="E41" s="49" t="s">
        <v>93</v>
      </c>
      <c r="F41" s="51">
        <v>-4000</v>
      </c>
      <c r="G41" s="49" t="s">
        <v>93</v>
      </c>
      <c r="H41" s="41">
        <v>38300191</v>
      </c>
      <c r="I41" s="41" t="s">
        <v>23</v>
      </c>
      <c r="J41" s="41">
        <v>3690113</v>
      </c>
      <c r="K41" s="41" t="s">
        <v>130</v>
      </c>
    </row>
    <row r="42" spans="1:11" ht="15.75" hidden="1">
      <c r="A42" s="49" t="s">
        <v>262</v>
      </c>
      <c r="B42" s="49" t="s">
        <v>93</v>
      </c>
      <c r="C42" s="49" t="s">
        <v>93</v>
      </c>
      <c r="D42" s="49" t="s">
        <v>94</v>
      </c>
      <c r="E42" s="49" t="s">
        <v>93</v>
      </c>
      <c r="F42" s="50">
        <v>-675723.63</v>
      </c>
      <c r="G42" s="49" t="s">
        <v>93</v>
      </c>
      <c r="H42" s="41">
        <v>38300191</v>
      </c>
      <c r="I42" s="41" t="s">
        <v>23</v>
      </c>
      <c r="J42" s="41">
        <v>3690113</v>
      </c>
      <c r="K42" s="41" t="s">
        <v>130</v>
      </c>
    </row>
    <row r="43" spans="1:11" ht="15.75" hidden="1">
      <c r="A43" s="49" t="s">
        <v>234</v>
      </c>
      <c r="B43" s="49" t="s">
        <v>283</v>
      </c>
      <c r="C43" s="49" t="s">
        <v>284</v>
      </c>
      <c r="D43" s="49" t="s">
        <v>105</v>
      </c>
      <c r="E43" s="49" t="s">
        <v>285</v>
      </c>
      <c r="F43" s="50">
        <v>4000</v>
      </c>
      <c r="G43" s="49" t="s">
        <v>93</v>
      </c>
      <c r="H43" s="41">
        <v>38300191</v>
      </c>
      <c r="I43" s="41" t="s">
        <v>23</v>
      </c>
      <c r="J43" s="41">
        <v>3690113</v>
      </c>
      <c r="K43" s="41" t="s">
        <v>130</v>
      </c>
    </row>
    <row r="44" spans="1:11" ht="15.75" hidden="1">
      <c r="A44" s="49" t="s">
        <v>234</v>
      </c>
      <c r="B44" s="49" t="s">
        <v>135</v>
      </c>
      <c r="C44" s="49" t="s">
        <v>284</v>
      </c>
      <c r="D44" s="49" t="s">
        <v>105</v>
      </c>
      <c r="E44" s="49" t="s">
        <v>285</v>
      </c>
      <c r="F44" s="51">
        <v>-4000</v>
      </c>
      <c r="G44" s="49" t="s">
        <v>93</v>
      </c>
      <c r="H44" s="41">
        <v>38300191</v>
      </c>
      <c r="I44" s="41" t="s">
        <v>23</v>
      </c>
      <c r="J44" s="41">
        <v>3690113</v>
      </c>
      <c r="K44" s="41" t="s">
        <v>130</v>
      </c>
    </row>
    <row r="45" spans="1:11" ht="15.75" hidden="1">
      <c r="A45" s="49" t="s">
        <v>237</v>
      </c>
      <c r="B45" s="49" t="s">
        <v>93</v>
      </c>
      <c r="C45" s="49" t="s">
        <v>93</v>
      </c>
      <c r="D45" s="49" t="s">
        <v>94</v>
      </c>
      <c r="E45" s="49" t="s">
        <v>93</v>
      </c>
      <c r="F45" s="50">
        <v>0</v>
      </c>
      <c r="G45" s="49" t="s">
        <v>93</v>
      </c>
      <c r="H45" s="41">
        <v>38300191</v>
      </c>
      <c r="I45" s="41" t="s">
        <v>23</v>
      </c>
      <c r="J45" s="41">
        <v>3690113</v>
      </c>
      <c r="K45" s="41" t="s">
        <v>130</v>
      </c>
    </row>
    <row r="46" spans="1:11" ht="15.75" hidden="1">
      <c r="A46" s="49" t="s">
        <v>238</v>
      </c>
      <c r="B46" s="49" t="s">
        <v>93</v>
      </c>
      <c r="C46" s="49" t="s">
        <v>93</v>
      </c>
      <c r="D46" s="49" t="s">
        <v>94</v>
      </c>
      <c r="E46" s="49" t="s">
        <v>93</v>
      </c>
      <c r="F46" s="50">
        <v>-675723.63</v>
      </c>
      <c r="G46" s="49" t="s">
        <v>93</v>
      </c>
      <c r="H46" s="41">
        <v>38300191</v>
      </c>
      <c r="I46" s="41" t="s">
        <v>23</v>
      </c>
      <c r="J46" s="41">
        <v>3690113</v>
      </c>
      <c r="K46" s="41" t="s">
        <v>130</v>
      </c>
    </row>
    <row r="47" spans="1:11" ht="15.75" hidden="1">
      <c r="A47" s="52" t="s">
        <v>239</v>
      </c>
      <c r="B47" s="52" t="s">
        <v>93</v>
      </c>
      <c r="C47" s="52" t="s">
        <v>93</v>
      </c>
      <c r="D47" s="52" t="s">
        <v>94</v>
      </c>
      <c r="E47" s="52" t="s">
        <v>93</v>
      </c>
      <c r="F47" s="53">
        <v>-18193863.379999999</v>
      </c>
      <c r="G47" s="52" t="s">
        <v>93</v>
      </c>
      <c r="H47" s="41">
        <v>38300191</v>
      </c>
      <c r="I47" s="41" t="s">
        <v>23</v>
      </c>
      <c r="J47" s="41">
        <v>36901021</v>
      </c>
      <c r="K47" s="41" t="s">
        <v>26</v>
      </c>
    </row>
    <row r="48" spans="1:11" s="17" customFormat="1" ht="15.75" hidden="1">
      <c r="A48" s="70" t="s">
        <v>286</v>
      </c>
      <c r="B48" s="70" t="s">
        <v>95</v>
      </c>
      <c r="C48" s="70" t="s">
        <v>120</v>
      </c>
      <c r="D48" s="70" t="s">
        <v>99</v>
      </c>
      <c r="E48" s="70" t="s">
        <v>121</v>
      </c>
      <c r="F48" s="71">
        <v>117</v>
      </c>
      <c r="G48" s="70" t="s">
        <v>102</v>
      </c>
      <c r="H48" s="62">
        <v>38300191</v>
      </c>
      <c r="I48" s="62" t="s">
        <v>23</v>
      </c>
      <c r="J48" s="62">
        <v>36901021</v>
      </c>
      <c r="K48" s="62" t="s">
        <v>26</v>
      </c>
    </row>
    <row r="49" spans="1:11" s="17" customFormat="1" ht="15.75" hidden="1">
      <c r="A49" s="70" t="s">
        <v>286</v>
      </c>
      <c r="B49" s="70" t="s">
        <v>95</v>
      </c>
      <c r="C49" s="70" t="s">
        <v>116</v>
      </c>
      <c r="D49" s="70" t="s">
        <v>99</v>
      </c>
      <c r="E49" s="70" t="s">
        <v>287</v>
      </c>
      <c r="F49" s="71">
        <v>-372.25</v>
      </c>
      <c r="G49" s="70" t="s">
        <v>117</v>
      </c>
      <c r="H49" s="62">
        <v>38300191</v>
      </c>
      <c r="I49" s="62" t="s">
        <v>23</v>
      </c>
      <c r="J49" s="62">
        <v>36901021</v>
      </c>
      <c r="K49" s="62" t="s">
        <v>26</v>
      </c>
    </row>
    <row r="50" spans="1:11" s="17" customFormat="1" ht="15.75" hidden="1">
      <c r="A50" s="70" t="s">
        <v>286</v>
      </c>
      <c r="B50" s="70" t="s">
        <v>95</v>
      </c>
      <c r="C50" s="70" t="s">
        <v>116</v>
      </c>
      <c r="D50" s="70" t="s">
        <v>96</v>
      </c>
      <c r="E50" s="70" t="s">
        <v>288</v>
      </c>
      <c r="F50" s="71">
        <v>-121.31</v>
      </c>
      <c r="G50" s="70" t="s">
        <v>117</v>
      </c>
      <c r="H50" s="62">
        <v>38300191</v>
      </c>
      <c r="I50" s="62" t="s">
        <v>23</v>
      </c>
      <c r="J50" s="62">
        <v>36901021</v>
      </c>
      <c r="K50" s="62" t="s">
        <v>26</v>
      </c>
    </row>
    <row r="51" spans="1:11" s="17" customFormat="1" ht="15.75" hidden="1">
      <c r="A51" s="70" t="s">
        <v>286</v>
      </c>
      <c r="B51" s="70" t="s">
        <v>95</v>
      </c>
      <c r="C51" s="70" t="s">
        <v>116</v>
      </c>
      <c r="D51" s="70" t="s">
        <v>118</v>
      </c>
      <c r="E51" s="70" t="s">
        <v>119</v>
      </c>
      <c r="F51" s="71">
        <v>-12.25</v>
      </c>
      <c r="G51" s="70" t="s">
        <v>108</v>
      </c>
      <c r="H51" s="62">
        <v>38300191</v>
      </c>
      <c r="I51" s="62" t="s">
        <v>23</v>
      </c>
      <c r="J51" s="62">
        <v>36901021</v>
      </c>
      <c r="K51" s="62" t="s">
        <v>26</v>
      </c>
    </row>
    <row r="52" spans="1:11" s="17" customFormat="1" ht="15.75" hidden="1">
      <c r="A52" s="70" t="s">
        <v>286</v>
      </c>
      <c r="B52" s="70" t="s">
        <v>95</v>
      </c>
      <c r="C52" s="70" t="s">
        <v>289</v>
      </c>
      <c r="D52" s="70" t="s">
        <v>98</v>
      </c>
      <c r="E52" s="70" t="s">
        <v>290</v>
      </c>
      <c r="F52" s="72">
        <v>-0.2</v>
      </c>
      <c r="G52" s="70" t="s">
        <v>102</v>
      </c>
      <c r="H52" s="62">
        <v>38300191</v>
      </c>
      <c r="I52" s="62" t="s">
        <v>23</v>
      </c>
      <c r="J52" s="62">
        <v>36901021</v>
      </c>
      <c r="K52" s="62" t="s">
        <v>26</v>
      </c>
    </row>
    <row r="53" spans="1:11" s="17" customFormat="1" ht="15.75" hidden="1">
      <c r="A53" s="70" t="s">
        <v>286</v>
      </c>
      <c r="B53" s="70" t="s">
        <v>95</v>
      </c>
      <c r="C53" s="70" t="s">
        <v>291</v>
      </c>
      <c r="D53" s="70" t="s">
        <v>99</v>
      </c>
      <c r="E53" s="70" t="s">
        <v>292</v>
      </c>
      <c r="F53" s="72">
        <v>-643.5</v>
      </c>
      <c r="G53" s="70" t="s">
        <v>97</v>
      </c>
      <c r="H53" s="62">
        <v>38300191</v>
      </c>
      <c r="I53" s="62" t="s">
        <v>23</v>
      </c>
      <c r="J53" s="62">
        <v>36901021</v>
      </c>
      <c r="K53" s="62" t="s">
        <v>26</v>
      </c>
    </row>
    <row r="54" spans="1:11" s="17" customFormat="1" ht="15.75" hidden="1">
      <c r="A54" s="70" t="s">
        <v>293</v>
      </c>
      <c r="B54" s="70" t="s">
        <v>93</v>
      </c>
      <c r="C54" s="70" t="s">
        <v>93</v>
      </c>
      <c r="D54" s="70" t="s">
        <v>94</v>
      </c>
      <c r="E54" s="70" t="s">
        <v>93</v>
      </c>
      <c r="F54" s="71">
        <v>-1032.51</v>
      </c>
      <c r="G54" s="70" t="s">
        <v>93</v>
      </c>
      <c r="H54" s="62">
        <v>38300191</v>
      </c>
      <c r="I54" s="62" t="s">
        <v>23</v>
      </c>
      <c r="J54" s="62">
        <v>36901021</v>
      </c>
      <c r="K54" s="62" t="s">
        <v>26</v>
      </c>
    </row>
    <row r="55" spans="1:11" s="17" customFormat="1" ht="15.75" hidden="1">
      <c r="A55" s="70" t="s">
        <v>294</v>
      </c>
      <c r="B55" s="70" t="s">
        <v>93</v>
      </c>
      <c r="C55" s="70" t="s">
        <v>93</v>
      </c>
      <c r="D55" s="70" t="s">
        <v>94</v>
      </c>
      <c r="E55" s="70" t="s">
        <v>93</v>
      </c>
      <c r="F55" s="71">
        <v>-18194895.890000001</v>
      </c>
      <c r="G55" s="70" t="s">
        <v>93</v>
      </c>
      <c r="H55" s="62">
        <v>38300191</v>
      </c>
      <c r="I55" s="62" t="s">
        <v>23</v>
      </c>
      <c r="J55" s="62">
        <v>36901021</v>
      </c>
      <c r="K55" s="62" t="s">
        <v>26</v>
      </c>
    </row>
    <row r="56" spans="1:11" s="17" customFormat="1" ht="15.75" hidden="1">
      <c r="A56" s="70" t="s">
        <v>295</v>
      </c>
      <c r="B56" s="70" t="s">
        <v>95</v>
      </c>
      <c r="C56" s="70" t="s">
        <v>116</v>
      </c>
      <c r="D56" s="70" t="s">
        <v>99</v>
      </c>
      <c r="E56" s="70" t="s">
        <v>287</v>
      </c>
      <c r="F56" s="71">
        <v>-372.25</v>
      </c>
      <c r="G56" s="70" t="s">
        <v>117</v>
      </c>
      <c r="H56" s="62">
        <v>38300191</v>
      </c>
      <c r="I56" s="62" t="s">
        <v>23</v>
      </c>
      <c r="J56" s="62">
        <v>36901021</v>
      </c>
      <c r="K56" s="62" t="s">
        <v>26</v>
      </c>
    </row>
    <row r="57" spans="1:11" s="17" customFormat="1" ht="15.75" hidden="1">
      <c r="A57" s="70" t="s">
        <v>295</v>
      </c>
      <c r="B57" s="70" t="s">
        <v>95</v>
      </c>
      <c r="C57" s="70" t="s">
        <v>116</v>
      </c>
      <c r="D57" s="70" t="s">
        <v>96</v>
      </c>
      <c r="E57" s="70" t="s">
        <v>288</v>
      </c>
      <c r="F57" s="71">
        <v>-121.32</v>
      </c>
      <c r="G57" s="70" t="s">
        <v>117</v>
      </c>
      <c r="H57" s="62">
        <v>38300191</v>
      </c>
      <c r="I57" s="62" t="s">
        <v>23</v>
      </c>
      <c r="J57" s="62">
        <v>36901021</v>
      </c>
      <c r="K57" s="62" t="s">
        <v>26</v>
      </c>
    </row>
    <row r="58" spans="1:11" s="17" customFormat="1" ht="15.75" hidden="1">
      <c r="A58" s="70" t="s">
        <v>295</v>
      </c>
      <c r="B58" s="70" t="s">
        <v>95</v>
      </c>
      <c r="C58" s="70" t="s">
        <v>143</v>
      </c>
      <c r="D58" s="70" t="s">
        <v>98</v>
      </c>
      <c r="E58" s="70" t="s">
        <v>144</v>
      </c>
      <c r="F58" s="71">
        <v>98</v>
      </c>
      <c r="G58" s="70" t="s">
        <v>136</v>
      </c>
      <c r="H58" s="62">
        <v>38300191</v>
      </c>
      <c r="I58" s="62" t="s">
        <v>23</v>
      </c>
      <c r="J58" s="62">
        <v>36901021</v>
      </c>
      <c r="K58" s="62" t="s">
        <v>26</v>
      </c>
    </row>
    <row r="59" spans="1:11" s="17" customFormat="1" ht="15.75" hidden="1">
      <c r="A59" s="70" t="s">
        <v>295</v>
      </c>
      <c r="B59" s="70" t="s">
        <v>95</v>
      </c>
      <c r="C59" s="70" t="s">
        <v>296</v>
      </c>
      <c r="D59" s="70" t="s">
        <v>98</v>
      </c>
      <c r="E59" s="70" t="s">
        <v>111</v>
      </c>
      <c r="F59" s="71">
        <v>-43251.62</v>
      </c>
      <c r="G59" s="70" t="s">
        <v>112</v>
      </c>
      <c r="H59" s="62">
        <v>38300191</v>
      </c>
      <c r="I59" s="62" t="s">
        <v>23</v>
      </c>
      <c r="J59" s="62">
        <v>36901021</v>
      </c>
      <c r="K59" s="62" t="s">
        <v>26</v>
      </c>
    </row>
    <row r="60" spans="1:11" s="17" customFormat="1" ht="15.75" hidden="1">
      <c r="A60" s="70" t="s">
        <v>295</v>
      </c>
      <c r="B60" s="70" t="s">
        <v>95</v>
      </c>
      <c r="C60" s="70" t="s">
        <v>296</v>
      </c>
      <c r="D60" s="70" t="s">
        <v>99</v>
      </c>
      <c r="E60" s="70" t="s">
        <v>113</v>
      </c>
      <c r="F60" s="71">
        <v>-5064.1400000000003</v>
      </c>
      <c r="G60" s="70" t="s">
        <v>112</v>
      </c>
      <c r="H60" s="62">
        <v>38300191</v>
      </c>
      <c r="I60" s="62" t="s">
        <v>23</v>
      </c>
      <c r="J60" s="62">
        <v>36901021</v>
      </c>
      <c r="K60" s="62" t="s">
        <v>26</v>
      </c>
    </row>
    <row r="61" spans="1:11" s="17" customFormat="1" ht="15.75" hidden="1">
      <c r="A61" s="70" t="s">
        <v>295</v>
      </c>
      <c r="B61" s="70" t="s">
        <v>95</v>
      </c>
      <c r="C61" s="70" t="s">
        <v>296</v>
      </c>
      <c r="D61" s="70" t="s">
        <v>96</v>
      </c>
      <c r="E61" s="70" t="s">
        <v>114</v>
      </c>
      <c r="F61" s="71">
        <v>-3038.32</v>
      </c>
      <c r="G61" s="70" t="s">
        <v>112</v>
      </c>
      <c r="H61" s="62">
        <v>38300191</v>
      </c>
      <c r="I61" s="62" t="s">
        <v>23</v>
      </c>
      <c r="J61" s="62">
        <v>36901021</v>
      </c>
      <c r="K61" s="62" t="s">
        <v>26</v>
      </c>
    </row>
    <row r="62" spans="1:11" s="17" customFormat="1" ht="15.75" hidden="1">
      <c r="A62" s="70" t="s">
        <v>295</v>
      </c>
      <c r="B62" s="70" t="s">
        <v>95</v>
      </c>
      <c r="C62" s="70" t="s">
        <v>296</v>
      </c>
      <c r="D62" s="70" t="s">
        <v>103</v>
      </c>
      <c r="E62" s="70" t="s">
        <v>115</v>
      </c>
      <c r="F62" s="71">
        <v>-4118.53</v>
      </c>
      <c r="G62" s="70" t="s">
        <v>112</v>
      </c>
      <c r="H62" s="62">
        <v>38300191</v>
      </c>
      <c r="I62" s="62" t="s">
        <v>23</v>
      </c>
      <c r="J62" s="62">
        <v>36901021</v>
      </c>
      <c r="K62" s="62" t="s">
        <v>26</v>
      </c>
    </row>
    <row r="63" spans="1:11" s="17" customFormat="1" ht="15.75" hidden="1">
      <c r="A63" s="70" t="s">
        <v>295</v>
      </c>
      <c r="B63" s="70" t="s">
        <v>95</v>
      </c>
      <c r="C63" s="70" t="s">
        <v>297</v>
      </c>
      <c r="D63" s="70" t="s">
        <v>98</v>
      </c>
      <c r="E63" s="70" t="s">
        <v>298</v>
      </c>
      <c r="F63" s="72">
        <v>-1146.5999999999999</v>
      </c>
      <c r="G63" s="70" t="s">
        <v>97</v>
      </c>
      <c r="H63" s="62">
        <v>38300191</v>
      </c>
      <c r="I63" s="62" t="s">
        <v>23</v>
      </c>
      <c r="J63" s="62">
        <v>36901021</v>
      </c>
      <c r="K63" s="62" t="s">
        <v>26</v>
      </c>
    </row>
    <row r="64" spans="1:11" s="17" customFormat="1" ht="15.75" hidden="1">
      <c r="A64" s="70" t="s">
        <v>299</v>
      </c>
      <c r="B64" s="70" t="s">
        <v>93</v>
      </c>
      <c r="C64" s="70" t="s">
        <v>93</v>
      </c>
      <c r="D64" s="70" t="s">
        <v>94</v>
      </c>
      <c r="E64" s="70" t="s">
        <v>93</v>
      </c>
      <c r="F64" s="71">
        <v>-57014.78</v>
      </c>
      <c r="G64" s="70" t="s">
        <v>93</v>
      </c>
      <c r="H64" s="62">
        <v>38300191</v>
      </c>
      <c r="I64" s="62" t="s">
        <v>23</v>
      </c>
      <c r="J64" s="62">
        <v>36901021</v>
      </c>
      <c r="K64" s="62" t="s">
        <v>26</v>
      </c>
    </row>
    <row r="65" spans="1:11" s="17" customFormat="1" ht="15.75" hidden="1">
      <c r="A65" s="70" t="s">
        <v>300</v>
      </c>
      <c r="B65" s="70" t="s">
        <v>93</v>
      </c>
      <c r="C65" s="70" t="s">
        <v>93</v>
      </c>
      <c r="D65" s="70" t="s">
        <v>94</v>
      </c>
      <c r="E65" s="70" t="s">
        <v>93</v>
      </c>
      <c r="F65" s="71">
        <v>-18251910.670000002</v>
      </c>
      <c r="G65" s="70" t="s">
        <v>93</v>
      </c>
      <c r="H65" s="62">
        <v>38300191</v>
      </c>
      <c r="I65" s="62" t="s">
        <v>23</v>
      </c>
      <c r="J65" s="62">
        <v>36901021</v>
      </c>
      <c r="K65" s="62" t="s">
        <v>26</v>
      </c>
    </row>
    <row r="66" spans="1:11" s="17" customFormat="1" ht="15.75" hidden="1">
      <c r="A66" s="70" t="s">
        <v>301</v>
      </c>
      <c r="B66" s="70" t="s">
        <v>95</v>
      </c>
      <c r="C66" s="70" t="s">
        <v>296</v>
      </c>
      <c r="D66" s="70" t="s">
        <v>98</v>
      </c>
      <c r="E66" s="70" t="s">
        <v>111</v>
      </c>
      <c r="F66" s="71">
        <v>-128.12</v>
      </c>
      <c r="G66" s="70" t="s">
        <v>108</v>
      </c>
      <c r="H66" s="62">
        <v>38300191</v>
      </c>
      <c r="I66" s="62" t="s">
        <v>23</v>
      </c>
      <c r="J66" s="62">
        <v>36901021</v>
      </c>
      <c r="K66" s="62" t="s">
        <v>26</v>
      </c>
    </row>
    <row r="67" spans="1:11" s="17" customFormat="1" ht="15.75" hidden="1">
      <c r="A67" s="70" t="s">
        <v>301</v>
      </c>
      <c r="B67" s="70" t="s">
        <v>95</v>
      </c>
      <c r="C67" s="70" t="s">
        <v>296</v>
      </c>
      <c r="D67" s="70" t="s">
        <v>99</v>
      </c>
      <c r="E67" s="70" t="s">
        <v>113</v>
      </c>
      <c r="F67" s="73">
        <v>-15</v>
      </c>
      <c r="G67" s="70" t="s">
        <v>108</v>
      </c>
      <c r="H67" s="62">
        <v>38300191</v>
      </c>
      <c r="I67" s="62" t="s">
        <v>23</v>
      </c>
      <c r="J67" s="62">
        <v>36901021</v>
      </c>
      <c r="K67" s="62" t="s">
        <v>26</v>
      </c>
    </row>
    <row r="68" spans="1:11" s="17" customFormat="1" ht="15.75" hidden="1">
      <c r="A68" s="70" t="s">
        <v>301</v>
      </c>
      <c r="B68" s="70" t="s">
        <v>95</v>
      </c>
      <c r="C68" s="70" t="s">
        <v>296</v>
      </c>
      <c r="D68" s="70" t="s">
        <v>96</v>
      </c>
      <c r="E68" s="70" t="s">
        <v>114</v>
      </c>
      <c r="F68" s="73">
        <v>-9</v>
      </c>
      <c r="G68" s="70" t="s">
        <v>108</v>
      </c>
      <c r="H68" s="62">
        <v>38300191</v>
      </c>
      <c r="I68" s="62" t="s">
        <v>23</v>
      </c>
      <c r="J68" s="62">
        <v>36901021</v>
      </c>
      <c r="K68" s="62" t="s">
        <v>26</v>
      </c>
    </row>
    <row r="69" spans="1:11" s="17" customFormat="1" ht="15.75" hidden="1">
      <c r="A69" s="70" t="s">
        <v>301</v>
      </c>
      <c r="B69" s="70" t="s">
        <v>95</v>
      </c>
      <c r="C69" s="70" t="s">
        <v>296</v>
      </c>
      <c r="D69" s="70" t="s">
        <v>103</v>
      </c>
      <c r="E69" s="70" t="s">
        <v>115</v>
      </c>
      <c r="F69" s="72">
        <v>-12.2</v>
      </c>
      <c r="G69" s="70" t="s">
        <v>108</v>
      </c>
      <c r="H69" s="62">
        <v>38300191</v>
      </c>
      <c r="I69" s="62" t="s">
        <v>23</v>
      </c>
      <c r="J69" s="62">
        <v>36901021</v>
      </c>
      <c r="K69" s="62" t="s">
        <v>26</v>
      </c>
    </row>
    <row r="70" spans="1:11" s="17" customFormat="1" ht="15.75" hidden="1">
      <c r="A70" s="70" t="s">
        <v>301</v>
      </c>
      <c r="B70" s="70" t="s">
        <v>95</v>
      </c>
      <c r="C70" s="70" t="s">
        <v>302</v>
      </c>
      <c r="D70" s="70" t="s">
        <v>98</v>
      </c>
      <c r="E70" s="70" t="s">
        <v>303</v>
      </c>
      <c r="F70" s="73">
        <v>-19656</v>
      </c>
      <c r="G70" s="70" t="s">
        <v>97</v>
      </c>
      <c r="H70" s="62">
        <v>38300191</v>
      </c>
      <c r="I70" s="62" t="s">
        <v>23</v>
      </c>
      <c r="J70" s="62">
        <v>36901021</v>
      </c>
      <c r="K70" s="62" t="s">
        <v>26</v>
      </c>
    </row>
    <row r="71" spans="1:11" s="17" customFormat="1" ht="15.75" hidden="1">
      <c r="A71" s="70" t="s">
        <v>304</v>
      </c>
      <c r="B71" s="70" t="s">
        <v>93</v>
      </c>
      <c r="C71" s="70" t="s">
        <v>93</v>
      </c>
      <c r="D71" s="70" t="s">
        <v>94</v>
      </c>
      <c r="E71" s="70" t="s">
        <v>93</v>
      </c>
      <c r="F71" s="71">
        <v>-19820.32</v>
      </c>
      <c r="G71" s="70" t="s">
        <v>93</v>
      </c>
      <c r="H71" s="62">
        <v>38300191</v>
      </c>
      <c r="I71" s="62" t="s">
        <v>23</v>
      </c>
      <c r="J71" s="62">
        <v>36901021</v>
      </c>
      <c r="K71" s="62" t="s">
        <v>26</v>
      </c>
    </row>
    <row r="72" spans="1:11" s="17" customFormat="1" ht="15.75" hidden="1">
      <c r="A72" s="70" t="s">
        <v>305</v>
      </c>
      <c r="B72" s="70" t="s">
        <v>93</v>
      </c>
      <c r="C72" s="70" t="s">
        <v>93</v>
      </c>
      <c r="D72" s="70" t="s">
        <v>94</v>
      </c>
      <c r="E72" s="70" t="s">
        <v>93</v>
      </c>
      <c r="F72" s="71">
        <v>-18271730.989999998</v>
      </c>
      <c r="G72" s="70" t="s">
        <v>93</v>
      </c>
      <c r="H72" s="62">
        <v>38300191</v>
      </c>
      <c r="I72" s="62" t="s">
        <v>23</v>
      </c>
      <c r="J72" s="62">
        <v>36901021</v>
      </c>
      <c r="K72" s="62" t="s">
        <v>26</v>
      </c>
    </row>
    <row r="73" spans="1:11" s="17" customFormat="1" ht="15.75" hidden="1">
      <c r="A73" s="70" t="s">
        <v>254</v>
      </c>
      <c r="B73" s="70" t="s">
        <v>95</v>
      </c>
      <c r="C73" s="70" t="s">
        <v>145</v>
      </c>
      <c r="D73" s="70" t="s">
        <v>98</v>
      </c>
      <c r="E73" s="70" t="s">
        <v>146</v>
      </c>
      <c r="F73" s="71">
        <v>37.090000000000003</v>
      </c>
      <c r="G73" s="70" t="s">
        <v>108</v>
      </c>
      <c r="H73" s="62">
        <v>38300191</v>
      </c>
      <c r="I73" s="62" t="s">
        <v>23</v>
      </c>
      <c r="J73" s="62">
        <v>36901021</v>
      </c>
      <c r="K73" s="62" t="s">
        <v>26</v>
      </c>
    </row>
    <row r="74" spans="1:11" s="17" customFormat="1" ht="15.75" hidden="1">
      <c r="A74" s="70" t="s">
        <v>254</v>
      </c>
      <c r="B74" s="70" t="s">
        <v>95</v>
      </c>
      <c r="C74" s="70" t="s">
        <v>122</v>
      </c>
      <c r="D74" s="70" t="s">
        <v>99</v>
      </c>
      <c r="E74" s="70" t="s">
        <v>142</v>
      </c>
      <c r="F74" s="71">
        <v>-2992.66</v>
      </c>
      <c r="G74" s="70" t="s">
        <v>108</v>
      </c>
      <c r="H74" s="62">
        <v>38300191</v>
      </c>
      <c r="I74" s="62" t="s">
        <v>23</v>
      </c>
      <c r="J74" s="62">
        <v>36901021</v>
      </c>
      <c r="K74" s="62" t="s">
        <v>26</v>
      </c>
    </row>
    <row r="75" spans="1:11" s="17" customFormat="1" ht="15.75" hidden="1">
      <c r="A75" s="70" t="s">
        <v>254</v>
      </c>
      <c r="B75" s="70" t="s">
        <v>95</v>
      </c>
      <c r="C75" s="70" t="s">
        <v>122</v>
      </c>
      <c r="D75" s="70" t="s">
        <v>96</v>
      </c>
      <c r="E75" s="70" t="s">
        <v>306</v>
      </c>
      <c r="F75" s="71">
        <v>-4722.0600000000004</v>
      </c>
      <c r="G75" s="70" t="s">
        <v>108</v>
      </c>
      <c r="H75" s="62">
        <v>38300191</v>
      </c>
      <c r="I75" s="62" t="s">
        <v>23</v>
      </c>
      <c r="J75" s="62">
        <v>36901021</v>
      </c>
      <c r="K75" s="62" t="s">
        <v>26</v>
      </c>
    </row>
    <row r="76" spans="1:11" s="17" customFormat="1" ht="15.75" hidden="1">
      <c r="A76" s="70" t="s">
        <v>254</v>
      </c>
      <c r="B76" s="70" t="s">
        <v>95</v>
      </c>
      <c r="C76" s="70" t="s">
        <v>122</v>
      </c>
      <c r="D76" s="70" t="s">
        <v>103</v>
      </c>
      <c r="E76" s="70" t="s">
        <v>307</v>
      </c>
      <c r="F76" s="71">
        <v>-344.36</v>
      </c>
      <c r="G76" s="70" t="s">
        <v>108</v>
      </c>
      <c r="H76" s="62">
        <v>38300191</v>
      </c>
      <c r="I76" s="62" t="s">
        <v>23</v>
      </c>
      <c r="J76" s="62">
        <v>36901021</v>
      </c>
      <c r="K76" s="62" t="s">
        <v>26</v>
      </c>
    </row>
    <row r="77" spans="1:11" s="17" customFormat="1" ht="15.75" hidden="1">
      <c r="A77" s="70" t="s">
        <v>254</v>
      </c>
      <c r="B77" s="70" t="s">
        <v>95</v>
      </c>
      <c r="C77" s="70" t="s">
        <v>122</v>
      </c>
      <c r="D77" s="70" t="s">
        <v>100</v>
      </c>
      <c r="E77" s="70" t="s">
        <v>308</v>
      </c>
      <c r="F77" s="72">
        <v>-236.1</v>
      </c>
      <c r="G77" s="70" t="s">
        <v>108</v>
      </c>
      <c r="H77" s="62">
        <v>38300191</v>
      </c>
      <c r="I77" s="62" t="s">
        <v>23</v>
      </c>
      <c r="J77" s="62">
        <v>36901021</v>
      </c>
      <c r="K77" s="62" t="s">
        <v>26</v>
      </c>
    </row>
    <row r="78" spans="1:11" s="17" customFormat="1" ht="15.75" hidden="1">
      <c r="A78" s="70" t="s">
        <v>254</v>
      </c>
      <c r="B78" s="70" t="s">
        <v>95</v>
      </c>
      <c r="C78" s="70" t="s">
        <v>122</v>
      </c>
      <c r="D78" s="70" t="s">
        <v>101</v>
      </c>
      <c r="E78" s="70" t="s">
        <v>309</v>
      </c>
      <c r="F78" s="71">
        <v>-590.28</v>
      </c>
      <c r="G78" s="70" t="s">
        <v>108</v>
      </c>
      <c r="H78" s="62">
        <v>38300191</v>
      </c>
      <c r="I78" s="62" t="s">
        <v>23</v>
      </c>
      <c r="J78" s="62">
        <v>36901021</v>
      </c>
      <c r="K78" s="62" t="s">
        <v>26</v>
      </c>
    </row>
    <row r="79" spans="1:11" s="17" customFormat="1" ht="15.75" hidden="1">
      <c r="A79" s="70" t="s">
        <v>254</v>
      </c>
      <c r="B79" s="70" t="s">
        <v>95</v>
      </c>
      <c r="C79" s="70" t="s">
        <v>122</v>
      </c>
      <c r="D79" s="70" t="s">
        <v>118</v>
      </c>
      <c r="E79" s="70" t="s">
        <v>310</v>
      </c>
      <c r="F79" s="71">
        <v>-3.54</v>
      </c>
      <c r="G79" s="70" t="s">
        <v>108</v>
      </c>
      <c r="H79" s="62">
        <v>38300191</v>
      </c>
      <c r="I79" s="62" t="s">
        <v>23</v>
      </c>
      <c r="J79" s="62">
        <v>36901021</v>
      </c>
      <c r="K79" s="62" t="s">
        <v>26</v>
      </c>
    </row>
    <row r="80" spans="1:11" s="17" customFormat="1" ht="15.75" hidden="1">
      <c r="A80" s="70" t="s">
        <v>254</v>
      </c>
      <c r="B80" s="70" t="s">
        <v>95</v>
      </c>
      <c r="C80" s="70" t="s">
        <v>122</v>
      </c>
      <c r="D80" s="70" t="s">
        <v>133</v>
      </c>
      <c r="E80" s="70" t="s">
        <v>311</v>
      </c>
      <c r="F80" s="71">
        <v>-177.08</v>
      </c>
      <c r="G80" s="70" t="s">
        <v>108</v>
      </c>
      <c r="H80" s="62">
        <v>38300191</v>
      </c>
      <c r="I80" s="62" t="s">
        <v>23</v>
      </c>
      <c r="J80" s="62">
        <v>36901021</v>
      </c>
      <c r="K80" s="62" t="s">
        <v>26</v>
      </c>
    </row>
    <row r="81" spans="1:11" s="17" customFormat="1" ht="15.75" hidden="1">
      <c r="A81" s="70" t="s">
        <v>254</v>
      </c>
      <c r="B81" s="70" t="s">
        <v>95</v>
      </c>
      <c r="C81" s="70" t="s">
        <v>122</v>
      </c>
      <c r="D81" s="70" t="s">
        <v>257</v>
      </c>
      <c r="E81" s="70" t="s">
        <v>312</v>
      </c>
      <c r="F81" s="71">
        <v>-113.65</v>
      </c>
      <c r="G81" s="70" t="s">
        <v>108</v>
      </c>
      <c r="H81" s="62">
        <v>38300191</v>
      </c>
      <c r="I81" s="62" t="s">
        <v>23</v>
      </c>
      <c r="J81" s="62">
        <v>36901021</v>
      </c>
      <c r="K81" s="62" t="s">
        <v>26</v>
      </c>
    </row>
    <row r="82" spans="1:11" s="17" customFormat="1" ht="15.75" hidden="1">
      <c r="A82" s="70" t="s">
        <v>254</v>
      </c>
      <c r="B82" s="70" t="s">
        <v>95</v>
      </c>
      <c r="C82" s="70" t="s">
        <v>122</v>
      </c>
      <c r="D82" s="70" t="s">
        <v>259</v>
      </c>
      <c r="E82" s="70" t="s">
        <v>313</v>
      </c>
      <c r="F82" s="71">
        <v>-76.62</v>
      </c>
      <c r="G82" s="70" t="s">
        <v>108</v>
      </c>
      <c r="H82" s="62">
        <v>38300191</v>
      </c>
      <c r="I82" s="62" t="s">
        <v>23</v>
      </c>
      <c r="J82" s="62">
        <v>36901021</v>
      </c>
      <c r="K82" s="62" t="s">
        <v>26</v>
      </c>
    </row>
    <row r="83" spans="1:11" s="17" customFormat="1" ht="15.75" hidden="1">
      <c r="A83" s="70" t="s">
        <v>254</v>
      </c>
      <c r="B83" s="70" t="s">
        <v>95</v>
      </c>
      <c r="C83" s="70" t="s">
        <v>122</v>
      </c>
      <c r="D83" s="70" t="s">
        <v>314</v>
      </c>
      <c r="E83" s="70" t="s">
        <v>315</v>
      </c>
      <c r="F83" s="72">
        <v>-271.60000000000002</v>
      </c>
      <c r="G83" s="70" t="s">
        <v>108</v>
      </c>
      <c r="H83" s="62">
        <v>38300191</v>
      </c>
      <c r="I83" s="62" t="s">
        <v>23</v>
      </c>
      <c r="J83" s="62">
        <v>36901021</v>
      </c>
      <c r="K83" s="62" t="s">
        <v>26</v>
      </c>
    </row>
    <row r="84" spans="1:11" s="17" customFormat="1" ht="15.75" hidden="1">
      <c r="A84" s="70" t="s">
        <v>254</v>
      </c>
      <c r="B84" s="70" t="s">
        <v>95</v>
      </c>
      <c r="C84" s="70" t="s">
        <v>122</v>
      </c>
      <c r="D84" s="70" t="s">
        <v>316</v>
      </c>
      <c r="E84" s="70" t="s">
        <v>317</v>
      </c>
      <c r="F84" s="71">
        <v>-0.59</v>
      </c>
      <c r="G84" s="70" t="s">
        <v>108</v>
      </c>
      <c r="H84" s="62">
        <v>38300191</v>
      </c>
      <c r="I84" s="62" t="s">
        <v>23</v>
      </c>
      <c r="J84" s="62">
        <v>36901021</v>
      </c>
      <c r="K84" s="62" t="s">
        <v>26</v>
      </c>
    </row>
    <row r="85" spans="1:11" s="17" customFormat="1" ht="15.75" hidden="1">
      <c r="A85" s="70" t="s">
        <v>254</v>
      </c>
      <c r="B85" s="70" t="s">
        <v>95</v>
      </c>
      <c r="C85" s="70" t="s">
        <v>122</v>
      </c>
      <c r="D85" s="70" t="s">
        <v>318</v>
      </c>
      <c r="E85" s="70" t="s">
        <v>319</v>
      </c>
      <c r="F85" s="71">
        <v>-0.53</v>
      </c>
      <c r="G85" s="70" t="s">
        <v>108</v>
      </c>
      <c r="H85" s="62">
        <v>38300191</v>
      </c>
      <c r="I85" s="62" t="s">
        <v>23</v>
      </c>
      <c r="J85" s="62">
        <v>36901021</v>
      </c>
      <c r="K85" s="62" t="s">
        <v>26</v>
      </c>
    </row>
    <row r="86" spans="1:11" s="17" customFormat="1" ht="15.75" hidden="1">
      <c r="A86" s="70" t="s">
        <v>254</v>
      </c>
      <c r="B86" s="70" t="s">
        <v>95</v>
      </c>
      <c r="C86" s="70" t="s">
        <v>122</v>
      </c>
      <c r="D86" s="70" t="s">
        <v>320</v>
      </c>
      <c r="E86" s="70" t="s">
        <v>321</v>
      </c>
      <c r="F86" s="71">
        <v>-0.44</v>
      </c>
      <c r="G86" s="70" t="s">
        <v>108</v>
      </c>
      <c r="H86" s="62">
        <v>38300191</v>
      </c>
      <c r="I86" s="62" t="s">
        <v>23</v>
      </c>
      <c r="J86" s="62">
        <v>36901021</v>
      </c>
      <c r="K86" s="62" t="s">
        <v>26</v>
      </c>
    </row>
    <row r="87" spans="1:11" s="17" customFormat="1" ht="15.75" hidden="1">
      <c r="A87" s="70" t="s">
        <v>254</v>
      </c>
      <c r="B87" s="70" t="s">
        <v>95</v>
      </c>
      <c r="C87" s="70" t="s">
        <v>122</v>
      </c>
      <c r="D87" s="70" t="s">
        <v>322</v>
      </c>
      <c r="E87" s="70" t="s">
        <v>323</v>
      </c>
      <c r="F87" s="71">
        <v>-0.44</v>
      </c>
      <c r="G87" s="70" t="s">
        <v>108</v>
      </c>
      <c r="H87" s="62">
        <v>38300191</v>
      </c>
      <c r="I87" s="62" t="s">
        <v>23</v>
      </c>
      <c r="J87" s="62">
        <v>36901021</v>
      </c>
      <c r="K87" s="62" t="s">
        <v>26</v>
      </c>
    </row>
    <row r="88" spans="1:11" s="17" customFormat="1" ht="15.75" hidden="1">
      <c r="A88" s="70" t="s">
        <v>254</v>
      </c>
      <c r="B88" s="70" t="s">
        <v>95</v>
      </c>
      <c r="C88" s="70" t="s">
        <v>147</v>
      </c>
      <c r="D88" s="70" t="s">
        <v>98</v>
      </c>
      <c r="E88" s="70" t="s">
        <v>148</v>
      </c>
      <c r="F88" s="71">
        <v>2.69</v>
      </c>
      <c r="G88" s="70" t="s">
        <v>108</v>
      </c>
      <c r="H88" s="62">
        <v>38300191</v>
      </c>
      <c r="I88" s="62" t="s">
        <v>23</v>
      </c>
      <c r="J88" s="62">
        <v>36901021</v>
      </c>
      <c r="K88" s="62" t="s">
        <v>26</v>
      </c>
    </row>
    <row r="89" spans="1:11" s="17" customFormat="1" ht="15.75" hidden="1">
      <c r="A89" s="70" t="s">
        <v>254</v>
      </c>
      <c r="B89" s="70" t="s">
        <v>95</v>
      </c>
      <c r="C89" s="70" t="s">
        <v>147</v>
      </c>
      <c r="D89" s="70" t="s">
        <v>99</v>
      </c>
      <c r="E89" s="70" t="s">
        <v>149</v>
      </c>
      <c r="F89" s="71">
        <v>1.42</v>
      </c>
      <c r="G89" s="70" t="s">
        <v>108</v>
      </c>
      <c r="H89" s="62">
        <v>38300191</v>
      </c>
      <c r="I89" s="62" t="s">
        <v>23</v>
      </c>
      <c r="J89" s="62">
        <v>36901021</v>
      </c>
      <c r="K89" s="62" t="s">
        <v>26</v>
      </c>
    </row>
    <row r="90" spans="1:11" s="17" customFormat="1" ht="15.75" hidden="1">
      <c r="A90" s="70" t="s">
        <v>254</v>
      </c>
      <c r="B90" s="70" t="s">
        <v>95</v>
      </c>
      <c r="C90" s="70" t="s">
        <v>110</v>
      </c>
      <c r="D90" s="70" t="s">
        <v>98</v>
      </c>
      <c r="E90" s="70" t="s">
        <v>111</v>
      </c>
      <c r="F90" s="71">
        <v>380.5</v>
      </c>
      <c r="G90" s="70" t="s">
        <v>108</v>
      </c>
      <c r="H90" s="62">
        <v>38300191</v>
      </c>
      <c r="I90" s="62" t="s">
        <v>23</v>
      </c>
      <c r="J90" s="62">
        <v>36901021</v>
      </c>
      <c r="K90" s="62" t="s">
        <v>26</v>
      </c>
    </row>
    <row r="91" spans="1:11" s="17" customFormat="1" ht="15.75" hidden="1">
      <c r="A91" s="70" t="s">
        <v>254</v>
      </c>
      <c r="B91" s="70" t="s">
        <v>95</v>
      </c>
      <c r="C91" s="70" t="s">
        <v>110</v>
      </c>
      <c r="D91" s="70" t="s">
        <v>99</v>
      </c>
      <c r="E91" s="70" t="s">
        <v>113</v>
      </c>
      <c r="F91" s="71">
        <v>44.55</v>
      </c>
      <c r="G91" s="70" t="s">
        <v>108</v>
      </c>
      <c r="H91" s="62">
        <v>38300191</v>
      </c>
      <c r="I91" s="62" t="s">
        <v>23</v>
      </c>
      <c r="J91" s="62">
        <v>36901021</v>
      </c>
      <c r="K91" s="62" t="s">
        <v>26</v>
      </c>
    </row>
    <row r="92" spans="1:11" s="17" customFormat="1" ht="15.75" hidden="1">
      <c r="A92" s="70" t="s">
        <v>254</v>
      </c>
      <c r="B92" s="70" t="s">
        <v>95</v>
      </c>
      <c r="C92" s="70" t="s">
        <v>110</v>
      </c>
      <c r="D92" s="70" t="s">
        <v>96</v>
      </c>
      <c r="E92" s="70" t="s">
        <v>114</v>
      </c>
      <c r="F92" s="71">
        <v>26.73</v>
      </c>
      <c r="G92" s="70" t="s">
        <v>108</v>
      </c>
      <c r="H92" s="62">
        <v>38300191</v>
      </c>
      <c r="I92" s="62" t="s">
        <v>23</v>
      </c>
      <c r="J92" s="62">
        <v>36901021</v>
      </c>
      <c r="K92" s="62" t="s">
        <v>26</v>
      </c>
    </row>
    <row r="93" spans="1:11" s="17" customFormat="1" ht="15.75" hidden="1">
      <c r="A93" s="70" t="s">
        <v>254</v>
      </c>
      <c r="B93" s="70" t="s">
        <v>95</v>
      </c>
      <c r="C93" s="70" t="s">
        <v>110</v>
      </c>
      <c r="D93" s="70" t="s">
        <v>103</v>
      </c>
      <c r="E93" s="70" t="s">
        <v>115</v>
      </c>
      <c r="F93" s="71">
        <v>36.229999999999997</v>
      </c>
      <c r="G93" s="70" t="s">
        <v>108</v>
      </c>
      <c r="H93" s="62">
        <v>38300191</v>
      </c>
      <c r="I93" s="62" t="s">
        <v>23</v>
      </c>
      <c r="J93" s="62">
        <v>36901021</v>
      </c>
      <c r="K93" s="62" t="s">
        <v>26</v>
      </c>
    </row>
    <row r="94" spans="1:11" s="17" customFormat="1" ht="15.75" hidden="1">
      <c r="A94" s="70" t="s">
        <v>254</v>
      </c>
      <c r="B94" s="70" t="s">
        <v>95</v>
      </c>
      <c r="C94" s="70" t="s">
        <v>143</v>
      </c>
      <c r="D94" s="70" t="s">
        <v>98</v>
      </c>
      <c r="E94" s="70" t="s">
        <v>144</v>
      </c>
      <c r="F94" s="71">
        <v>269.58</v>
      </c>
      <c r="G94" s="70" t="s">
        <v>108</v>
      </c>
      <c r="H94" s="62">
        <v>38300191</v>
      </c>
      <c r="I94" s="62" t="s">
        <v>23</v>
      </c>
      <c r="J94" s="62">
        <v>36901021</v>
      </c>
      <c r="K94" s="62" t="s">
        <v>26</v>
      </c>
    </row>
    <row r="95" spans="1:11" s="17" customFormat="1" ht="15.75" hidden="1">
      <c r="A95" s="70" t="s">
        <v>254</v>
      </c>
      <c r="B95" s="70" t="s">
        <v>95</v>
      </c>
      <c r="C95" s="70" t="s">
        <v>296</v>
      </c>
      <c r="D95" s="70" t="s">
        <v>98</v>
      </c>
      <c r="E95" s="70" t="s">
        <v>111</v>
      </c>
      <c r="F95" s="71">
        <v>384.35</v>
      </c>
      <c r="G95" s="70" t="s">
        <v>108</v>
      </c>
      <c r="H95" s="62">
        <v>38300191</v>
      </c>
      <c r="I95" s="62" t="s">
        <v>23</v>
      </c>
      <c r="J95" s="62">
        <v>36901021</v>
      </c>
      <c r="K95" s="62" t="s">
        <v>26</v>
      </c>
    </row>
    <row r="96" spans="1:11" s="17" customFormat="1" ht="15.75" hidden="1">
      <c r="A96" s="70" t="s">
        <v>254</v>
      </c>
      <c r="B96" s="70" t="s">
        <v>95</v>
      </c>
      <c r="C96" s="70" t="s">
        <v>296</v>
      </c>
      <c r="D96" s="70" t="s">
        <v>99</v>
      </c>
      <c r="E96" s="70" t="s">
        <v>113</v>
      </c>
      <c r="F96" s="71">
        <v>45</v>
      </c>
      <c r="G96" s="70" t="s">
        <v>108</v>
      </c>
      <c r="H96" s="62">
        <v>38300191</v>
      </c>
      <c r="I96" s="62" t="s">
        <v>23</v>
      </c>
      <c r="J96" s="62">
        <v>36901021</v>
      </c>
      <c r="K96" s="62" t="s">
        <v>26</v>
      </c>
    </row>
    <row r="97" spans="1:11" s="17" customFormat="1" ht="15.75" hidden="1">
      <c r="A97" s="70" t="s">
        <v>254</v>
      </c>
      <c r="B97" s="70" t="s">
        <v>95</v>
      </c>
      <c r="C97" s="70" t="s">
        <v>296</v>
      </c>
      <c r="D97" s="70" t="s">
        <v>96</v>
      </c>
      <c r="E97" s="70" t="s">
        <v>114</v>
      </c>
      <c r="F97" s="71">
        <v>27</v>
      </c>
      <c r="G97" s="70" t="s">
        <v>108</v>
      </c>
      <c r="H97" s="62">
        <v>38300191</v>
      </c>
      <c r="I97" s="62" t="s">
        <v>23</v>
      </c>
      <c r="J97" s="62">
        <v>36901021</v>
      </c>
      <c r="K97" s="62" t="s">
        <v>26</v>
      </c>
    </row>
    <row r="98" spans="1:11" s="17" customFormat="1" ht="15.75" hidden="1">
      <c r="A98" s="70" t="s">
        <v>254</v>
      </c>
      <c r="B98" s="70" t="s">
        <v>95</v>
      </c>
      <c r="C98" s="70" t="s">
        <v>296</v>
      </c>
      <c r="D98" s="70" t="s">
        <v>103</v>
      </c>
      <c r="E98" s="70" t="s">
        <v>115</v>
      </c>
      <c r="F98" s="71">
        <v>36.6</v>
      </c>
      <c r="G98" s="70" t="s">
        <v>108</v>
      </c>
      <c r="H98" s="62">
        <v>38300191</v>
      </c>
      <c r="I98" s="62" t="s">
        <v>23</v>
      </c>
      <c r="J98" s="62">
        <v>36901021</v>
      </c>
      <c r="K98" s="62" t="s">
        <v>26</v>
      </c>
    </row>
    <row r="99" spans="1:11" s="17" customFormat="1" ht="15.75" hidden="1">
      <c r="A99" s="70" t="s">
        <v>261</v>
      </c>
      <c r="B99" s="70" t="s">
        <v>93</v>
      </c>
      <c r="C99" s="70" t="s">
        <v>93</v>
      </c>
      <c r="D99" s="70" t="s">
        <v>94</v>
      </c>
      <c r="E99" s="70" t="s">
        <v>93</v>
      </c>
      <c r="F99" s="71">
        <v>-8238.2099999999991</v>
      </c>
      <c r="G99" s="70" t="s">
        <v>93</v>
      </c>
      <c r="H99" s="62">
        <v>38300191</v>
      </c>
      <c r="I99" s="62" t="s">
        <v>23</v>
      </c>
      <c r="J99" s="62">
        <v>36901021</v>
      </c>
      <c r="K99" s="62" t="s">
        <v>26</v>
      </c>
    </row>
    <row r="100" spans="1:11" s="17" customFormat="1" ht="15.75" hidden="1">
      <c r="A100" s="70" t="s">
        <v>262</v>
      </c>
      <c r="B100" s="70" t="s">
        <v>93</v>
      </c>
      <c r="C100" s="70" t="s">
        <v>93</v>
      </c>
      <c r="D100" s="70" t="s">
        <v>94</v>
      </c>
      <c r="E100" s="70" t="s">
        <v>93</v>
      </c>
      <c r="F100" s="72">
        <v>-18279969.199999999</v>
      </c>
      <c r="G100" s="70" t="s">
        <v>93</v>
      </c>
      <c r="H100" s="62">
        <v>38300191</v>
      </c>
      <c r="I100" s="62" t="s">
        <v>23</v>
      </c>
      <c r="J100" s="62">
        <v>36901021</v>
      </c>
      <c r="K100" s="62" t="s">
        <v>26</v>
      </c>
    </row>
    <row r="101" spans="1:11" s="17" customFormat="1" ht="15.75" hidden="1">
      <c r="A101" s="70" t="s">
        <v>234</v>
      </c>
      <c r="B101" s="70" t="s">
        <v>95</v>
      </c>
      <c r="C101" s="70" t="s">
        <v>324</v>
      </c>
      <c r="D101" s="70" t="s">
        <v>98</v>
      </c>
      <c r="E101" s="70" t="s">
        <v>325</v>
      </c>
      <c r="F101" s="71">
        <v>-2800.98</v>
      </c>
      <c r="G101" s="70" t="s">
        <v>97</v>
      </c>
      <c r="H101" s="62">
        <v>38300191</v>
      </c>
      <c r="I101" s="62" t="s">
        <v>23</v>
      </c>
      <c r="J101" s="62">
        <v>36901021</v>
      </c>
      <c r="K101" s="62" t="s">
        <v>26</v>
      </c>
    </row>
    <row r="102" spans="1:11" s="17" customFormat="1" ht="15.75" hidden="1">
      <c r="A102" s="70" t="s">
        <v>237</v>
      </c>
      <c r="B102" s="70" t="s">
        <v>93</v>
      </c>
      <c r="C102" s="70" t="s">
        <v>93</v>
      </c>
      <c r="D102" s="70" t="s">
        <v>94</v>
      </c>
      <c r="E102" s="70" t="s">
        <v>93</v>
      </c>
      <c r="F102" s="71">
        <v>-2800.98</v>
      </c>
      <c r="G102" s="70" t="s">
        <v>93</v>
      </c>
      <c r="H102" s="62">
        <v>38300191</v>
      </c>
      <c r="I102" s="62" t="s">
        <v>23</v>
      </c>
      <c r="J102" s="62">
        <v>36901021</v>
      </c>
      <c r="K102" s="62" t="s">
        <v>26</v>
      </c>
    </row>
    <row r="103" spans="1:11" ht="15.75" hidden="1">
      <c r="A103" s="52" t="s">
        <v>238</v>
      </c>
      <c r="B103" s="52" t="s">
        <v>93</v>
      </c>
      <c r="C103" s="52" t="s">
        <v>93</v>
      </c>
      <c r="D103" s="52" t="s">
        <v>94</v>
      </c>
      <c r="E103" s="52" t="s">
        <v>93</v>
      </c>
      <c r="F103" s="53">
        <v>-18282770.18</v>
      </c>
      <c r="G103" s="52" t="s">
        <v>93</v>
      </c>
      <c r="H103" s="41">
        <v>38300191</v>
      </c>
      <c r="I103" s="41" t="s">
        <v>23</v>
      </c>
      <c r="J103" s="41">
        <v>36901021</v>
      </c>
      <c r="K103" s="41" t="s">
        <v>26</v>
      </c>
    </row>
    <row r="104" spans="1:11" ht="15.75" hidden="1">
      <c r="A104" s="52" t="s">
        <v>326</v>
      </c>
      <c r="B104" s="52" t="s">
        <v>95</v>
      </c>
      <c r="C104" s="52" t="s">
        <v>327</v>
      </c>
      <c r="D104" s="52" t="s">
        <v>99</v>
      </c>
      <c r="E104" s="52" t="s">
        <v>328</v>
      </c>
      <c r="F104" s="53">
        <v>73594.12</v>
      </c>
      <c r="G104" s="52" t="s">
        <v>102</v>
      </c>
      <c r="H104" s="41">
        <v>38300191</v>
      </c>
      <c r="I104" s="41" t="s">
        <v>23</v>
      </c>
      <c r="J104" s="41">
        <v>36901021</v>
      </c>
      <c r="K104" s="41" t="s">
        <v>26</v>
      </c>
    </row>
    <row r="105" spans="1:11" s="17" customFormat="1" ht="15.75" hidden="1">
      <c r="A105" s="70" t="s">
        <v>326</v>
      </c>
      <c r="B105" s="70" t="s">
        <v>95</v>
      </c>
      <c r="C105" s="70" t="s">
        <v>329</v>
      </c>
      <c r="D105" s="70" t="s">
        <v>98</v>
      </c>
      <c r="E105" s="70" t="s">
        <v>303</v>
      </c>
      <c r="F105" s="73">
        <v>-65520</v>
      </c>
      <c r="G105" s="70" t="s">
        <v>97</v>
      </c>
      <c r="H105" s="62">
        <v>38300191</v>
      </c>
      <c r="I105" s="62" t="s">
        <v>23</v>
      </c>
      <c r="J105" s="62">
        <v>36901021</v>
      </c>
      <c r="K105" s="62" t="s">
        <v>26</v>
      </c>
    </row>
    <row r="106" spans="1:11" ht="15.75" hidden="1">
      <c r="A106" s="52" t="s">
        <v>330</v>
      </c>
      <c r="B106" s="52" t="s">
        <v>93</v>
      </c>
      <c r="C106" s="52" t="s">
        <v>93</v>
      </c>
      <c r="D106" s="52" t="s">
        <v>94</v>
      </c>
      <c r="E106" s="52" t="s">
        <v>93</v>
      </c>
      <c r="F106" s="53">
        <v>8074.12</v>
      </c>
      <c r="G106" s="52" t="s">
        <v>93</v>
      </c>
      <c r="H106" s="41">
        <v>38300191</v>
      </c>
      <c r="I106" s="41" t="s">
        <v>23</v>
      </c>
      <c r="J106" s="41">
        <v>36901021</v>
      </c>
      <c r="K106" s="41" t="s">
        <v>26</v>
      </c>
    </row>
    <row r="107" spans="1:11" ht="15.75" hidden="1">
      <c r="A107" s="52" t="s">
        <v>331</v>
      </c>
      <c r="B107" s="52" t="s">
        <v>93</v>
      </c>
      <c r="C107" s="52" t="s">
        <v>93</v>
      </c>
      <c r="D107" s="52" t="s">
        <v>94</v>
      </c>
      <c r="E107" s="52" t="s">
        <v>93</v>
      </c>
      <c r="F107" s="53">
        <v>-18274696.059999999</v>
      </c>
      <c r="G107" s="52" t="s">
        <v>93</v>
      </c>
      <c r="H107" s="41">
        <v>38300191</v>
      </c>
      <c r="I107" s="41" t="s">
        <v>23</v>
      </c>
      <c r="J107" s="41">
        <v>36901021</v>
      </c>
      <c r="K107" s="41" t="s">
        <v>26</v>
      </c>
    </row>
    <row r="108" spans="1:11" s="17" customFormat="1" ht="15.75" hidden="1">
      <c r="A108" s="70" t="s">
        <v>332</v>
      </c>
      <c r="B108" s="70" t="s">
        <v>95</v>
      </c>
      <c r="C108" s="70" t="s">
        <v>333</v>
      </c>
      <c r="D108" s="70" t="s">
        <v>98</v>
      </c>
      <c r="E108" s="70" t="s">
        <v>290</v>
      </c>
      <c r="F108" s="72">
        <v>-12004.2</v>
      </c>
      <c r="G108" s="70" t="s">
        <v>97</v>
      </c>
      <c r="H108" s="62">
        <v>38300191</v>
      </c>
      <c r="I108" s="62" t="s">
        <v>23</v>
      </c>
      <c r="J108" s="62">
        <v>36901021</v>
      </c>
      <c r="K108" s="62" t="s">
        <v>26</v>
      </c>
    </row>
    <row r="109" spans="1:11" s="17" customFormat="1" ht="15.75" hidden="1">
      <c r="A109" s="70" t="s">
        <v>334</v>
      </c>
      <c r="B109" s="70" t="s">
        <v>93</v>
      </c>
      <c r="C109" s="70" t="s">
        <v>93</v>
      </c>
      <c r="D109" s="70" t="s">
        <v>94</v>
      </c>
      <c r="E109" s="70" t="s">
        <v>93</v>
      </c>
      <c r="F109" s="72">
        <v>-12004.2</v>
      </c>
      <c r="G109" s="70" t="s">
        <v>93</v>
      </c>
      <c r="H109" s="62">
        <v>38300191</v>
      </c>
      <c r="I109" s="62" t="s">
        <v>23</v>
      </c>
      <c r="J109" s="62">
        <v>36901021</v>
      </c>
      <c r="K109" s="62" t="s">
        <v>26</v>
      </c>
    </row>
    <row r="110" spans="1:11" s="17" customFormat="1" ht="15.75" hidden="1">
      <c r="A110" s="70" t="s">
        <v>335</v>
      </c>
      <c r="B110" s="70" t="s">
        <v>93</v>
      </c>
      <c r="C110" s="70" t="s">
        <v>93</v>
      </c>
      <c r="D110" s="70" t="s">
        <v>94</v>
      </c>
      <c r="E110" s="70" t="s">
        <v>93</v>
      </c>
      <c r="F110" s="71">
        <v>-18286700.260000002</v>
      </c>
      <c r="G110" s="70" t="s">
        <v>93</v>
      </c>
      <c r="H110" s="62">
        <v>38300191</v>
      </c>
      <c r="I110" s="62" t="s">
        <v>23</v>
      </c>
      <c r="J110" s="62">
        <v>36901021</v>
      </c>
      <c r="K110" s="62" t="s">
        <v>26</v>
      </c>
    </row>
    <row r="111" spans="1:11" s="17" customFormat="1" ht="15.75" hidden="1">
      <c r="A111" s="70" t="s">
        <v>263</v>
      </c>
      <c r="B111" s="70" t="s">
        <v>95</v>
      </c>
      <c r="C111" s="70" t="s">
        <v>110</v>
      </c>
      <c r="D111" s="70" t="s">
        <v>98</v>
      </c>
      <c r="E111" s="70" t="s">
        <v>111</v>
      </c>
      <c r="F111" s="71">
        <v>-352.33</v>
      </c>
      <c r="G111" s="70" t="s">
        <v>117</v>
      </c>
      <c r="H111" s="62">
        <v>38300191</v>
      </c>
      <c r="I111" s="62" t="s">
        <v>23</v>
      </c>
      <c r="J111" s="62">
        <v>36901021</v>
      </c>
      <c r="K111" s="62" t="s">
        <v>26</v>
      </c>
    </row>
    <row r="112" spans="1:11" s="17" customFormat="1" ht="15.75" hidden="1">
      <c r="A112" s="70" t="s">
        <v>263</v>
      </c>
      <c r="B112" s="70" t="s">
        <v>95</v>
      </c>
      <c r="C112" s="70" t="s">
        <v>110</v>
      </c>
      <c r="D112" s="70" t="s">
        <v>99</v>
      </c>
      <c r="E112" s="70" t="s">
        <v>113</v>
      </c>
      <c r="F112" s="71">
        <v>-41.25</v>
      </c>
      <c r="G112" s="70" t="s">
        <v>117</v>
      </c>
      <c r="H112" s="62">
        <v>38300191</v>
      </c>
      <c r="I112" s="62" t="s">
        <v>23</v>
      </c>
      <c r="J112" s="62">
        <v>36901021</v>
      </c>
      <c r="K112" s="62" t="s">
        <v>26</v>
      </c>
    </row>
    <row r="113" spans="1:11" s="17" customFormat="1" ht="15.75" hidden="1">
      <c r="A113" s="70" t="s">
        <v>263</v>
      </c>
      <c r="B113" s="70" t="s">
        <v>95</v>
      </c>
      <c r="C113" s="70" t="s">
        <v>110</v>
      </c>
      <c r="D113" s="70" t="s">
        <v>96</v>
      </c>
      <c r="E113" s="70" t="s">
        <v>114</v>
      </c>
      <c r="F113" s="71">
        <v>-24.75</v>
      </c>
      <c r="G113" s="70" t="s">
        <v>117</v>
      </c>
      <c r="H113" s="62">
        <v>38300191</v>
      </c>
      <c r="I113" s="62" t="s">
        <v>23</v>
      </c>
      <c r="J113" s="62">
        <v>36901021</v>
      </c>
      <c r="K113" s="62" t="s">
        <v>26</v>
      </c>
    </row>
    <row r="114" spans="1:11" s="17" customFormat="1" ht="15.75" hidden="1">
      <c r="A114" s="70" t="s">
        <v>263</v>
      </c>
      <c r="B114" s="70" t="s">
        <v>95</v>
      </c>
      <c r="C114" s="70" t="s">
        <v>110</v>
      </c>
      <c r="D114" s="70" t="s">
        <v>103</v>
      </c>
      <c r="E114" s="70" t="s">
        <v>115</v>
      </c>
      <c r="F114" s="71">
        <v>-33.549999999999997</v>
      </c>
      <c r="G114" s="70" t="s">
        <v>117</v>
      </c>
      <c r="H114" s="62">
        <v>38300191</v>
      </c>
      <c r="I114" s="62" t="s">
        <v>23</v>
      </c>
      <c r="J114" s="62">
        <v>36901021</v>
      </c>
      <c r="K114" s="62" t="s">
        <v>26</v>
      </c>
    </row>
    <row r="115" spans="1:11" s="17" customFormat="1" ht="15.75" hidden="1">
      <c r="A115" s="70" t="s">
        <v>266</v>
      </c>
      <c r="B115" s="70" t="s">
        <v>93</v>
      </c>
      <c r="C115" s="70" t="s">
        <v>93</v>
      </c>
      <c r="D115" s="70" t="s">
        <v>94</v>
      </c>
      <c r="E115" s="70" t="s">
        <v>93</v>
      </c>
      <c r="F115" s="71">
        <v>-451.88</v>
      </c>
      <c r="G115" s="70" t="s">
        <v>93</v>
      </c>
      <c r="H115" s="62">
        <v>38300191</v>
      </c>
      <c r="I115" s="62" t="s">
        <v>23</v>
      </c>
      <c r="J115" s="62">
        <v>36901021</v>
      </c>
      <c r="K115" s="62" t="s">
        <v>26</v>
      </c>
    </row>
    <row r="116" spans="1:11" s="17" customFormat="1" ht="15.75" hidden="1">
      <c r="A116" s="70" t="s">
        <v>267</v>
      </c>
      <c r="B116" s="70" t="s">
        <v>93</v>
      </c>
      <c r="C116" s="70" t="s">
        <v>93</v>
      </c>
      <c r="D116" s="70" t="s">
        <v>94</v>
      </c>
      <c r="E116" s="70" t="s">
        <v>93</v>
      </c>
      <c r="F116" s="71">
        <v>-18287152.140000001</v>
      </c>
      <c r="G116" s="70" t="s">
        <v>93</v>
      </c>
      <c r="H116" s="62">
        <v>38300191</v>
      </c>
      <c r="I116" s="62" t="s">
        <v>23</v>
      </c>
      <c r="J116" s="62">
        <v>36901021</v>
      </c>
      <c r="K116" s="62" t="s">
        <v>26</v>
      </c>
    </row>
    <row r="117" spans="1:11" s="17" customFormat="1" ht="15.75" hidden="1">
      <c r="A117" s="70" t="s">
        <v>336</v>
      </c>
      <c r="B117" s="70" t="s">
        <v>95</v>
      </c>
      <c r="C117" s="70" t="s">
        <v>337</v>
      </c>
      <c r="D117" s="70" t="s">
        <v>98</v>
      </c>
      <c r="E117" s="70" t="s">
        <v>270</v>
      </c>
      <c r="F117" s="71">
        <v>-9789.39</v>
      </c>
      <c r="G117" s="70" t="s">
        <v>97</v>
      </c>
      <c r="H117" s="62">
        <v>38300191</v>
      </c>
      <c r="I117" s="62" t="s">
        <v>23</v>
      </c>
      <c r="J117" s="62">
        <v>36901021</v>
      </c>
      <c r="K117" s="62" t="s">
        <v>26</v>
      </c>
    </row>
    <row r="118" spans="1:11" s="17" customFormat="1" ht="15.75" hidden="1">
      <c r="A118" s="70" t="s">
        <v>338</v>
      </c>
      <c r="B118" s="70" t="s">
        <v>93</v>
      </c>
      <c r="C118" s="70" t="s">
        <v>93</v>
      </c>
      <c r="D118" s="70" t="s">
        <v>94</v>
      </c>
      <c r="E118" s="70" t="s">
        <v>93</v>
      </c>
      <c r="F118" s="71">
        <v>-9789.39</v>
      </c>
      <c r="G118" s="70" t="s">
        <v>93</v>
      </c>
      <c r="H118" s="62">
        <v>38300191</v>
      </c>
      <c r="I118" s="62" t="s">
        <v>23</v>
      </c>
      <c r="J118" s="62">
        <v>36901021</v>
      </c>
      <c r="K118" s="62" t="s">
        <v>26</v>
      </c>
    </row>
    <row r="119" spans="1:11" s="17" customFormat="1" ht="15.75" hidden="1">
      <c r="A119" s="70" t="s">
        <v>339</v>
      </c>
      <c r="B119" s="70" t="s">
        <v>93</v>
      </c>
      <c r="C119" s="70" t="s">
        <v>93</v>
      </c>
      <c r="D119" s="70" t="s">
        <v>94</v>
      </c>
      <c r="E119" s="70" t="s">
        <v>93</v>
      </c>
      <c r="F119" s="71">
        <v>-18296941.530000001</v>
      </c>
      <c r="G119" s="70" t="s">
        <v>93</v>
      </c>
      <c r="H119" s="62">
        <v>38300191</v>
      </c>
      <c r="I119" s="62" t="s">
        <v>23</v>
      </c>
      <c r="J119" s="62">
        <v>36901021</v>
      </c>
      <c r="K119" s="62" t="s">
        <v>26</v>
      </c>
    </row>
    <row r="120" spans="1:11" ht="15.75" hidden="1">
      <c r="A120" s="66" t="s">
        <v>239</v>
      </c>
      <c r="B120" s="66" t="s">
        <v>93</v>
      </c>
      <c r="C120" s="66" t="s">
        <v>93</v>
      </c>
      <c r="D120" s="66" t="s">
        <v>94</v>
      </c>
      <c r="E120" s="66" t="s">
        <v>93</v>
      </c>
      <c r="F120" s="67">
        <v>-918734.43</v>
      </c>
      <c r="G120" s="66" t="s">
        <v>93</v>
      </c>
      <c r="H120" s="62">
        <v>38300191</v>
      </c>
      <c r="I120" s="62" t="s">
        <v>23</v>
      </c>
      <c r="J120" s="62">
        <v>36901022</v>
      </c>
      <c r="K120" s="62" t="s">
        <v>28</v>
      </c>
    </row>
    <row r="121" spans="1:11" ht="15.75" hidden="1">
      <c r="A121" s="66" t="s">
        <v>137</v>
      </c>
      <c r="B121" s="66" t="s">
        <v>95</v>
      </c>
      <c r="C121" s="66" t="s">
        <v>150</v>
      </c>
      <c r="D121" s="66" t="s">
        <v>98</v>
      </c>
      <c r="E121" s="66" t="s">
        <v>151</v>
      </c>
      <c r="F121" s="67">
        <v>-3542.99</v>
      </c>
      <c r="G121" s="66" t="s">
        <v>97</v>
      </c>
      <c r="H121" s="62">
        <v>38300191</v>
      </c>
      <c r="I121" s="62" t="s">
        <v>23</v>
      </c>
      <c r="J121" s="62">
        <v>36901022</v>
      </c>
      <c r="K121" s="62" t="s">
        <v>28</v>
      </c>
    </row>
    <row r="122" spans="1:11" ht="15.75" hidden="1">
      <c r="A122" s="66" t="s">
        <v>138</v>
      </c>
      <c r="B122" s="66" t="s">
        <v>93</v>
      </c>
      <c r="C122" s="66" t="s">
        <v>93</v>
      </c>
      <c r="D122" s="66" t="s">
        <v>94</v>
      </c>
      <c r="E122" s="66" t="s">
        <v>93</v>
      </c>
      <c r="F122" s="67">
        <v>-3542.99</v>
      </c>
      <c r="G122" s="66" t="s">
        <v>93</v>
      </c>
      <c r="H122" s="62">
        <v>38300191</v>
      </c>
      <c r="I122" s="62" t="s">
        <v>23</v>
      </c>
      <c r="J122" s="62">
        <v>36901022</v>
      </c>
      <c r="K122" s="62" t="s">
        <v>28</v>
      </c>
    </row>
    <row r="123" spans="1:11" ht="15.75" hidden="1">
      <c r="A123" s="66" t="s">
        <v>139</v>
      </c>
      <c r="B123" s="66" t="s">
        <v>93</v>
      </c>
      <c r="C123" s="66" t="s">
        <v>93</v>
      </c>
      <c r="D123" s="66" t="s">
        <v>94</v>
      </c>
      <c r="E123" s="66" t="s">
        <v>93</v>
      </c>
      <c r="F123" s="67">
        <v>-922277.42</v>
      </c>
      <c r="G123" s="66" t="s">
        <v>93</v>
      </c>
      <c r="H123" s="62">
        <v>38300191</v>
      </c>
      <c r="I123" s="62" t="s">
        <v>23</v>
      </c>
      <c r="J123" s="62">
        <v>36901022</v>
      </c>
      <c r="K123" s="62" t="s">
        <v>28</v>
      </c>
    </row>
    <row r="124" spans="1:11" ht="15.75" hidden="1">
      <c r="A124" s="66" t="s">
        <v>340</v>
      </c>
      <c r="B124" s="66" t="s">
        <v>95</v>
      </c>
      <c r="C124" s="66" t="s">
        <v>341</v>
      </c>
      <c r="D124" s="66" t="s">
        <v>98</v>
      </c>
      <c r="E124" s="66" t="s">
        <v>342</v>
      </c>
      <c r="F124" s="69">
        <v>-5616</v>
      </c>
      <c r="G124" s="66" t="s">
        <v>97</v>
      </c>
      <c r="H124" s="62">
        <v>38300191</v>
      </c>
      <c r="I124" s="62" t="s">
        <v>23</v>
      </c>
      <c r="J124" s="62">
        <v>36901022</v>
      </c>
      <c r="K124" s="62" t="s">
        <v>28</v>
      </c>
    </row>
    <row r="125" spans="1:11" ht="15.75" hidden="1">
      <c r="A125" s="66" t="s">
        <v>343</v>
      </c>
      <c r="B125" s="66" t="s">
        <v>93</v>
      </c>
      <c r="C125" s="66" t="s">
        <v>93</v>
      </c>
      <c r="D125" s="66" t="s">
        <v>94</v>
      </c>
      <c r="E125" s="66" t="s">
        <v>93</v>
      </c>
      <c r="F125" s="69">
        <v>-5616</v>
      </c>
      <c r="G125" s="66" t="s">
        <v>93</v>
      </c>
      <c r="H125" s="62">
        <v>38300191</v>
      </c>
      <c r="I125" s="62" t="s">
        <v>23</v>
      </c>
      <c r="J125" s="62">
        <v>36901022</v>
      </c>
      <c r="K125" s="62" t="s">
        <v>28</v>
      </c>
    </row>
    <row r="126" spans="1:11" ht="15.75" hidden="1">
      <c r="A126" s="66" t="s">
        <v>344</v>
      </c>
      <c r="B126" s="66" t="s">
        <v>93</v>
      </c>
      <c r="C126" s="66" t="s">
        <v>93</v>
      </c>
      <c r="D126" s="66" t="s">
        <v>94</v>
      </c>
      <c r="E126" s="66" t="s">
        <v>93</v>
      </c>
      <c r="F126" s="67">
        <v>-927893.42</v>
      </c>
      <c r="G126" s="66" t="s">
        <v>93</v>
      </c>
      <c r="H126" s="62">
        <v>38300191</v>
      </c>
      <c r="I126" s="62" t="s">
        <v>23</v>
      </c>
      <c r="J126" s="62">
        <v>36901022</v>
      </c>
      <c r="K126" s="62" t="s">
        <v>28</v>
      </c>
    </row>
    <row r="127" spans="1:11" ht="15.75" hidden="1">
      <c r="A127" s="66" t="s">
        <v>336</v>
      </c>
      <c r="B127" s="66" t="s">
        <v>95</v>
      </c>
      <c r="C127" s="66" t="s">
        <v>345</v>
      </c>
      <c r="D127" s="66" t="s">
        <v>98</v>
      </c>
      <c r="E127" s="66" t="s">
        <v>346</v>
      </c>
      <c r="F127" s="69">
        <v>-1170</v>
      </c>
      <c r="G127" s="66" t="s">
        <v>97</v>
      </c>
      <c r="H127" s="62">
        <v>38300191</v>
      </c>
      <c r="I127" s="62" t="s">
        <v>23</v>
      </c>
      <c r="J127" s="62">
        <v>36901022</v>
      </c>
      <c r="K127" s="62" t="s">
        <v>28</v>
      </c>
    </row>
    <row r="128" spans="1:11" ht="15.75" hidden="1">
      <c r="A128" s="66" t="s">
        <v>338</v>
      </c>
      <c r="B128" s="66" t="s">
        <v>93</v>
      </c>
      <c r="C128" s="66" t="s">
        <v>93</v>
      </c>
      <c r="D128" s="66" t="s">
        <v>94</v>
      </c>
      <c r="E128" s="66" t="s">
        <v>93</v>
      </c>
      <c r="F128" s="69">
        <v>-1170</v>
      </c>
      <c r="G128" s="66" t="s">
        <v>93</v>
      </c>
      <c r="H128" s="62">
        <v>38300191</v>
      </c>
      <c r="I128" s="62" t="s">
        <v>23</v>
      </c>
      <c r="J128" s="62">
        <v>36901022</v>
      </c>
      <c r="K128" s="62" t="s">
        <v>28</v>
      </c>
    </row>
    <row r="129" spans="1:11" ht="15.75" hidden="1">
      <c r="A129" s="66" t="s">
        <v>339</v>
      </c>
      <c r="B129" s="66" t="s">
        <v>93</v>
      </c>
      <c r="C129" s="66" t="s">
        <v>93</v>
      </c>
      <c r="D129" s="66" t="s">
        <v>94</v>
      </c>
      <c r="E129" s="66" t="s">
        <v>93</v>
      </c>
      <c r="F129" s="67">
        <v>-929063.42</v>
      </c>
      <c r="G129" s="66" t="s">
        <v>93</v>
      </c>
      <c r="H129" s="62">
        <v>38300191</v>
      </c>
      <c r="I129" s="62" t="s">
        <v>23</v>
      </c>
      <c r="J129" s="62">
        <v>36901022</v>
      </c>
      <c r="K129" s="62" t="s">
        <v>28</v>
      </c>
    </row>
    <row r="130" spans="1:11" ht="15.75" hidden="1">
      <c r="A130" s="66" t="s">
        <v>347</v>
      </c>
      <c r="B130" s="66" t="s">
        <v>283</v>
      </c>
      <c r="C130" s="66" t="s">
        <v>348</v>
      </c>
      <c r="D130" s="66" t="s">
        <v>105</v>
      </c>
      <c r="E130" s="66" t="s">
        <v>349</v>
      </c>
      <c r="F130" s="69">
        <v>-220</v>
      </c>
      <c r="G130" s="66" t="s">
        <v>93</v>
      </c>
      <c r="H130" s="62">
        <v>38300191</v>
      </c>
      <c r="I130" s="62" t="s">
        <v>23</v>
      </c>
      <c r="J130" s="62">
        <v>36901022</v>
      </c>
      <c r="K130" s="62" t="s">
        <v>28</v>
      </c>
    </row>
    <row r="131" spans="1:11" ht="15.75" hidden="1">
      <c r="A131" s="66" t="s">
        <v>350</v>
      </c>
      <c r="B131" s="66" t="s">
        <v>93</v>
      </c>
      <c r="C131" s="66" t="s">
        <v>93</v>
      </c>
      <c r="D131" s="66" t="s">
        <v>94</v>
      </c>
      <c r="E131" s="66" t="s">
        <v>93</v>
      </c>
      <c r="F131" s="69">
        <v>-220</v>
      </c>
      <c r="G131" s="66" t="s">
        <v>93</v>
      </c>
      <c r="H131" s="62">
        <v>38300191</v>
      </c>
      <c r="I131" s="62" t="s">
        <v>23</v>
      </c>
      <c r="J131" s="62">
        <v>36901022</v>
      </c>
      <c r="K131" s="62" t="s">
        <v>28</v>
      </c>
    </row>
    <row r="132" spans="1:11" ht="15.75" hidden="1">
      <c r="A132" s="66" t="s">
        <v>351</v>
      </c>
      <c r="B132" s="66" t="s">
        <v>93</v>
      </c>
      <c r="C132" s="66" t="s">
        <v>93</v>
      </c>
      <c r="D132" s="66" t="s">
        <v>94</v>
      </c>
      <c r="E132" s="66" t="s">
        <v>93</v>
      </c>
      <c r="F132" s="67">
        <v>-929283.42</v>
      </c>
      <c r="G132" s="66" t="s">
        <v>93</v>
      </c>
      <c r="H132" s="62">
        <v>38300191</v>
      </c>
      <c r="I132" s="62" t="s">
        <v>23</v>
      </c>
      <c r="J132" s="62">
        <v>36901022</v>
      </c>
      <c r="K132" s="62" t="s">
        <v>28</v>
      </c>
    </row>
    <row r="133" spans="1:11" ht="15.75" hidden="1">
      <c r="A133" s="66" t="s">
        <v>268</v>
      </c>
      <c r="B133" s="66" t="s">
        <v>95</v>
      </c>
      <c r="C133" s="66" t="s">
        <v>150</v>
      </c>
      <c r="D133" s="66" t="s">
        <v>98</v>
      </c>
      <c r="E133" s="66" t="s">
        <v>151</v>
      </c>
      <c r="F133" s="67">
        <v>149.99</v>
      </c>
      <c r="G133" s="66" t="s">
        <v>102</v>
      </c>
      <c r="H133" s="62">
        <v>38300191</v>
      </c>
      <c r="I133" s="62" t="s">
        <v>23</v>
      </c>
      <c r="J133" s="62">
        <v>36901022</v>
      </c>
      <c r="K133" s="62" t="s">
        <v>28</v>
      </c>
    </row>
    <row r="134" spans="1:11" ht="15.75" hidden="1">
      <c r="A134" s="66" t="s">
        <v>271</v>
      </c>
      <c r="B134" s="66" t="s">
        <v>93</v>
      </c>
      <c r="C134" s="66" t="s">
        <v>93</v>
      </c>
      <c r="D134" s="66" t="s">
        <v>94</v>
      </c>
      <c r="E134" s="66" t="s">
        <v>93</v>
      </c>
      <c r="F134" s="67">
        <v>149.99</v>
      </c>
      <c r="G134" s="66" t="s">
        <v>93</v>
      </c>
      <c r="H134" s="62">
        <v>38300191</v>
      </c>
      <c r="I134" s="62" t="s">
        <v>23</v>
      </c>
      <c r="J134" s="62">
        <v>36901022</v>
      </c>
      <c r="K134" s="62" t="s">
        <v>28</v>
      </c>
    </row>
    <row r="135" spans="1:11" ht="15.75" hidden="1">
      <c r="A135" s="66" t="s">
        <v>272</v>
      </c>
      <c r="B135" s="66" t="s">
        <v>93</v>
      </c>
      <c r="C135" s="66" t="s">
        <v>93</v>
      </c>
      <c r="D135" s="66" t="s">
        <v>94</v>
      </c>
      <c r="E135" s="66" t="s">
        <v>93</v>
      </c>
      <c r="F135" s="67">
        <v>-929133.43</v>
      </c>
      <c r="G135" s="66" t="s">
        <v>93</v>
      </c>
      <c r="H135" s="62">
        <v>38300191</v>
      </c>
      <c r="I135" s="62" t="s">
        <v>23</v>
      </c>
      <c r="J135" s="62">
        <v>36901022</v>
      </c>
      <c r="K135" s="62" t="s">
        <v>28</v>
      </c>
    </row>
    <row r="136" spans="1:11" ht="15.75" hidden="1">
      <c r="A136" s="54" t="s">
        <v>239</v>
      </c>
      <c r="B136" s="54" t="s">
        <v>93</v>
      </c>
      <c r="C136" s="54" t="s">
        <v>93</v>
      </c>
      <c r="D136" s="54" t="s">
        <v>94</v>
      </c>
      <c r="E136" s="54" t="s">
        <v>93</v>
      </c>
      <c r="F136" s="55">
        <v>-2630442.91</v>
      </c>
      <c r="G136" s="54" t="s">
        <v>93</v>
      </c>
      <c r="H136" s="41">
        <v>38300191</v>
      </c>
      <c r="I136" s="41" t="s">
        <v>23</v>
      </c>
      <c r="J136" s="41">
        <v>36901024</v>
      </c>
      <c r="K136" s="41" t="s">
        <v>24</v>
      </c>
    </row>
    <row r="137" spans="1:11" ht="15.75" hidden="1">
      <c r="A137" s="54" t="s">
        <v>352</v>
      </c>
      <c r="B137" s="54" t="s">
        <v>95</v>
      </c>
      <c r="C137" s="54" t="s">
        <v>123</v>
      </c>
      <c r="D137" s="54" t="s">
        <v>98</v>
      </c>
      <c r="E137" s="54" t="s">
        <v>124</v>
      </c>
      <c r="F137" s="55">
        <v>730.93</v>
      </c>
      <c r="G137" s="54" t="s">
        <v>117</v>
      </c>
      <c r="H137" s="41">
        <v>38300191</v>
      </c>
      <c r="I137" s="41" t="s">
        <v>23</v>
      </c>
      <c r="J137" s="41">
        <v>36901024</v>
      </c>
      <c r="K137" s="41" t="s">
        <v>24</v>
      </c>
    </row>
    <row r="138" spans="1:11" ht="15.75" hidden="1">
      <c r="A138" s="54" t="s">
        <v>353</v>
      </c>
      <c r="B138" s="54" t="s">
        <v>93</v>
      </c>
      <c r="C138" s="54" t="s">
        <v>93</v>
      </c>
      <c r="D138" s="54" t="s">
        <v>94</v>
      </c>
      <c r="E138" s="54" t="s">
        <v>93</v>
      </c>
      <c r="F138" s="55">
        <v>730.93</v>
      </c>
      <c r="G138" s="54" t="s">
        <v>93</v>
      </c>
      <c r="H138" s="41">
        <v>38300191</v>
      </c>
      <c r="I138" s="41" t="s">
        <v>23</v>
      </c>
      <c r="J138" s="41">
        <v>36901024</v>
      </c>
      <c r="K138" s="41" t="s">
        <v>24</v>
      </c>
    </row>
    <row r="139" spans="1:11" ht="15.75" hidden="1">
      <c r="A139" s="54" t="s">
        <v>354</v>
      </c>
      <c r="B139" s="54" t="s">
        <v>93</v>
      </c>
      <c r="C139" s="54" t="s">
        <v>93</v>
      </c>
      <c r="D139" s="54" t="s">
        <v>94</v>
      </c>
      <c r="E139" s="54" t="s">
        <v>93</v>
      </c>
      <c r="F139" s="55">
        <v>-2629711.98</v>
      </c>
      <c r="G139" s="54" t="s">
        <v>93</v>
      </c>
      <c r="H139" s="41">
        <v>38300191</v>
      </c>
      <c r="I139" s="41" t="s">
        <v>23</v>
      </c>
      <c r="J139" s="41">
        <v>36901024</v>
      </c>
      <c r="K139" s="41" t="s">
        <v>24</v>
      </c>
    </row>
    <row r="140" spans="1:11" ht="15.75" hidden="1">
      <c r="A140" s="54" t="s">
        <v>245</v>
      </c>
      <c r="B140" s="54" t="s">
        <v>95</v>
      </c>
      <c r="C140" s="54" t="s">
        <v>154</v>
      </c>
      <c r="D140" s="54" t="s">
        <v>101</v>
      </c>
      <c r="E140" s="54" t="s">
        <v>155</v>
      </c>
      <c r="F140" s="55">
        <v>3189.72</v>
      </c>
      <c r="G140" s="54" t="s">
        <v>253</v>
      </c>
      <c r="H140" s="41">
        <v>38300191</v>
      </c>
      <c r="I140" s="41" t="s">
        <v>23</v>
      </c>
      <c r="J140" s="41">
        <v>36901024</v>
      </c>
      <c r="K140" s="41" t="s">
        <v>24</v>
      </c>
    </row>
    <row r="141" spans="1:11" ht="15.75" hidden="1">
      <c r="A141" s="54" t="s">
        <v>245</v>
      </c>
      <c r="B141" s="54" t="s">
        <v>107</v>
      </c>
      <c r="C141" s="54" t="s">
        <v>355</v>
      </c>
      <c r="D141" s="54" t="s">
        <v>106</v>
      </c>
      <c r="E141" s="54" t="s">
        <v>356</v>
      </c>
      <c r="F141" s="55">
        <v>2.84</v>
      </c>
      <c r="G141" s="54" t="s">
        <v>357</v>
      </c>
      <c r="H141" s="41">
        <v>38300191</v>
      </c>
      <c r="I141" s="41" t="s">
        <v>23</v>
      </c>
      <c r="J141" s="41">
        <v>36901024</v>
      </c>
      <c r="K141" s="41" t="s">
        <v>24</v>
      </c>
    </row>
    <row r="142" spans="1:11" ht="15.75" hidden="1">
      <c r="A142" s="54" t="s">
        <v>249</v>
      </c>
      <c r="B142" s="54" t="s">
        <v>93</v>
      </c>
      <c r="C142" s="54" t="s">
        <v>93</v>
      </c>
      <c r="D142" s="54" t="s">
        <v>94</v>
      </c>
      <c r="E142" s="54" t="s">
        <v>93</v>
      </c>
      <c r="F142" s="55">
        <v>3192.56</v>
      </c>
      <c r="G142" s="54" t="s">
        <v>93</v>
      </c>
      <c r="H142" s="41">
        <v>38300191</v>
      </c>
      <c r="I142" s="41" t="s">
        <v>23</v>
      </c>
      <c r="J142" s="41">
        <v>36901024</v>
      </c>
      <c r="K142" s="41" t="s">
        <v>24</v>
      </c>
    </row>
    <row r="143" spans="1:11" ht="15.75" hidden="1">
      <c r="A143" s="54" t="s">
        <v>250</v>
      </c>
      <c r="B143" s="54" t="s">
        <v>93</v>
      </c>
      <c r="C143" s="54" t="s">
        <v>93</v>
      </c>
      <c r="D143" s="54" t="s">
        <v>94</v>
      </c>
      <c r="E143" s="54" t="s">
        <v>93</v>
      </c>
      <c r="F143" s="55">
        <v>-2626519.42</v>
      </c>
      <c r="G143" s="54" t="s">
        <v>93</v>
      </c>
      <c r="H143" s="41">
        <v>38300191</v>
      </c>
      <c r="I143" s="41" t="s">
        <v>23</v>
      </c>
      <c r="J143" s="41">
        <v>36901024</v>
      </c>
      <c r="K143" s="41" t="s">
        <v>24</v>
      </c>
    </row>
    <row r="144" spans="1:11" ht="15.75" hidden="1">
      <c r="A144" s="54" t="s">
        <v>229</v>
      </c>
      <c r="B144" s="54" t="s">
        <v>95</v>
      </c>
      <c r="C144" s="54" t="s">
        <v>358</v>
      </c>
      <c r="D144" s="54" t="s">
        <v>103</v>
      </c>
      <c r="E144" s="54" t="s">
        <v>359</v>
      </c>
      <c r="F144" s="55">
        <v>48287.01</v>
      </c>
      <c r="G144" s="54" t="s">
        <v>102</v>
      </c>
      <c r="H144" s="41">
        <v>38300191</v>
      </c>
      <c r="I144" s="41" t="s">
        <v>23</v>
      </c>
      <c r="J144" s="41">
        <v>36901024</v>
      </c>
      <c r="K144" s="41" t="s">
        <v>24</v>
      </c>
    </row>
    <row r="145" spans="1:11" ht="15.75" hidden="1">
      <c r="A145" s="54" t="s">
        <v>229</v>
      </c>
      <c r="B145" s="54" t="s">
        <v>95</v>
      </c>
      <c r="C145" s="54" t="s">
        <v>358</v>
      </c>
      <c r="D145" s="54" t="s">
        <v>100</v>
      </c>
      <c r="E145" s="54" t="s">
        <v>360</v>
      </c>
      <c r="F145" s="55">
        <v>21416.01</v>
      </c>
      <c r="G145" s="54" t="s">
        <v>102</v>
      </c>
      <c r="H145" s="41">
        <v>38300191</v>
      </c>
      <c r="I145" s="41" t="s">
        <v>23</v>
      </c>
      <c r="J145" s="41">
        <v>36901024</v>
      </c>
      <c r="K145" s="41" t="s">
        <v>24</v>
      </c>
    </row>
    <row r="146" spans="1:11" ht="15.75" hidden="1">
      <c r="A146" s="54" t="s">
        <v>229</v>
      </c>
      <c r="B146" s="54" t="s">
        <v>95</v>
      </c>
      <c r="C146" s="54" t="s">
        <v>358</v>
      </c>
      <c r="D146" s="54" t="s">
        <v>101</v>
      </c>
      <c r="E146" s="54" t="s">
        <v>361</v>
      </c>
      <c r="F146" s="55">
        <v>143117.99</v>
      </c>
      <c r="G146" s="54" t="s">
        <v>102</v>
      </c>
      <c r="H146" s="41">
        <v>38300191</v>
      </c>
      <c r="I146" s="41" t="s">
        <v>23</v>
      </c>
      <c r="J146" s="41">
        <v>36901024</v>
      </c>
      <c r="K146" s="41" t="s">
        <v>24</v>
      </c>
    </row>
    <row r="147" spans="1:11" ht="15.75" hidden="1">
      <c r="A147" s="54" t="s">
        <v>229</v>
      </c>
      <c r="B147" s="54" t="s">
        <v>95</v>
      </c>
      <c r="C147" s="54" t="s">
        <v>362</v>
      </c>
      <c r="D147" s="54" t="s">
        <v>98</v>
      </c>
      <c r="E147" s="54" t="s">
        <v>363</v>
      </c>
      <c r="F147" s="56">
        <v>-151632</v>
      </c>
      <c r="G147" s="54" t="s">
        <v>97</v>
      </c>
      <c r="H147" s="41">
        <v>38300191</v>
      </c>
      <c r="I147" s="41" t="s">
        <v>23</v>
      </c>
      <c r="J147" s="41">
        <v>36901024</v>
      </c>
      <c r="K147" s="41" t="s">
        <v>24</v>
      </c>
    </row>
    <row r="148" spans="1:11" ht="15.75" hidden="1">
      <c r="A148" s="54" t="s">
        <v>229</v>
      </c>
      <c r="B148" s="54" t="s">
        <v>95</v>
      </c>
      <c r="C148" s="54" t="s">
        <v>362</v>
      </c>
      <c r="D148" s="54" t="s">
        <v>99</v>
      </c>
      <c r="E148" s="54" t="s">
        <v>364</v>
      </c>
      <c r="F148" s="57">
        <v>-11372.4</v>
      </c>
      <c r="G148" s="54" t="s">
        <v>97</v>
      </c>
      <c r="H148" s="41">
        <v>38300191</v>
      </c>
      <c r="I148" s="41" t="s">
        <v>23</v>
      </c>
      <c r="J148" s="41">
        <v>36901024</v>
      </c>
      <c r="K148" s="41" t="s">
        <v>24</v>
      </c>
    </row>
    <row r="149" spans="1:11" ht="15.75" hidden="1">
      <c r="A149" s="54" t="s">
        <v>229</v>
      </c>
      <c r="B149" s="54" t="s">
        <v>95</v>
      </c>
      <c r="C149" s="54" t="s">
        <v>362</v>
      </c>
      <c r="D149" s="54" t="s">
        <v>96</v>
      </c>
      <c r="E149" s="54" t="s">
        <v>365</v>
      </c>
      <c r="F149" s="57">
        <v>-421.2</v>
      </c>
      <c r="G149" s="54" t="s">
        <v>97</v>
      </c>
      <c r="H149" s="41">
        <v>38300191</v>
      </c>
      <c r="I149" s="41" t="s">
        <v>23</v>
      </c>
      <c r="J149" s="41">
        <v>36901024</v>
      </c>
      <c r="K149" s="41" t="s">
        <v>24</v>
      </c>
    </row>
    <row r="150" spans="1:11" ht="15.75" hidden="1">
      <c r="A150" s="54" t="s">
        <v>229</v>
      </c>
      <c r="B150" s="54" t="s">
        <v>95</v>
      </c>
      <c r="C150" s="54" t="s">
        <v>362</v>
      </c>
      <c r="D150" s="54" t="s">
        <v>103</v>
      </c>
      <c r="E150" s="54" t="s">
        <v>366</v>
      </c>
      <c r="F150" s="56">
        <v>-1170</v>
      </c>
      <c r="G150" s="54" t="s">
        <v>97</v>
      </c>
      <c r="H150" s="41">
        <v>38300191</v>
      </c>
      <c r="I150" s="41" t="s">
        <v>23</v>
      </c>
      <c r="J150" s="41">
        <v>36901024</v>
      </c>
      <c r="K150" s="41" t="s">
        <v>24</v>
      </c>
    </row>
    <row r="151" spans="1:11" ht="15.75" hidden="1">
      <c r="A151" s="54" t="s">
        <v>229</v>
      </c>
      <c r="B151" s="54" t="s">
        <v>95</v>
      </c>
      <c r="C151" s="54" t="s">
        <v>362</v>
      </c>
      <c r="D151" s="54" t="s">
        <v>100</v>
      </c>
      <c r="E151" s="54" t="s">
        <v>367</v>
      </c>
      <c r="F151" s="56">
        <v>-12519</v>
      </c>
      <c r="G151" s="54" t="s">
        <v>97</v>
      </c>
      <c r="H151" s="41">
        <v>38300191</v>
      </c>
      <c r="I151" s="41" t="s">
        <v>23</v>
      </c>
      <c r="J151" s="41">
        <v>36901024</v>
      </c>
      <c r="K151" s="41" t="s">
        <v>24</v>
      </c>
    </row>
    <row r="152" spans="1:11" ht="15.75" hidden="1">
      <c r="A152" s="54" t="s">
        <v>229</v>
      </c>
      <c r="B152" s="54" t="s">
        <v>95</v>
      </c>
      <c r="C152" s="54" t="s">
        <v>362</v>
      </c>
      <c r="D152" s="54" t="s">
        <v>101</v>
      </c>
      <c r="E152" s="54" t="s">
        <v>368</v>
      </c>
      <c r="F152" s="57">
        <v>-7476.3</v>
      </c>
      <c r="G152" s="54" t="s">
        <v>97</v>
      </c>
      <c r="H152" s="41">
        <v>38300191</v>
      </c>
      <c r="I152" s="41" t="s">
        <v>23</v>
      </c>
      <c r="J152" s="41">
        <v>36901024</v>
      </c>
      <c r="K152" s="41" t="s">
        <v>24</v>
      </c>
    </row>
    <row r="153" spans="1:11" ht="15.75" hidden="1">
      <c r="A153" s="54" t="s">
        <v>229</v>
      </c>
      <c r="B153" s="54" t="s">
        <v>95</v>
      </c>
      <c r="C153" s="54" t="s">
        <v>362</v>
      </c>
      <c r="D153" s="54" t="s">
        <v>118</v>
      </c>
      <c r="E153" s="54" t="s">
        <v>369</v>
      </c>
      <c r="F153" s="56">
        <v>-2223</v>
      </c>
      <c r="G153" s="54" t="s">
        <v>97</v>
      </c>
      <c r="H153" s="41">
        <v>38300191</v>
      </c>
      <c r="I153" s="41" t="s">
        <v>23</v>
      </c>
      <c r="J153" s="41">
        <v>36901024</v>
      </c>
      <c r="K153" s="41" t="s">
        <v>24</v>
      </c>
    </row>
    <row r="154" spans="1:11" ht="15.75" hidden="1">
      <c r="A154" s="54" t="s">
        <v>229</v>
      </c>
      <c r="B154" s="54" t="s">
        <v>95</v>
      </c>
      <c r="C154" s="54" t="s">
        <v>362</v>
      </c>
      <c r="D154" s="54" t="s">
        <v>133</v>
      </c>
      <c r="E154" s="54" t="s">
        <v>370</v>
      </c>
      <c r="F154" s="55">
        <v>-7244.35</v>
      </c>
      <c r="G154" s="54" t="s">
        <v>97</v>
      </c>
      <c r="H154" s="41">
        <v>38300191</v>
      </c>
      <c r="I154" s="41" t="s">
        <v>23</v>
      </c>
      <c r="J154" s="41">
        <v>36901024</v>
      </c>
      <c r="K154" s="41" t="s">
        <v>24</v>
      </c>
    </row>
    <row r="155" spans="1:11" ht="15.75" hidden="1">
      <c r="A155" s="54" t="s">
        <v>229</v>
      </c>
      <c r="B155" s="54" t="s">
        <v>95</v>
      </c>
      <c r="C155" s="54" t="s">
        <v>362</v>
      </c>
      <c r="D155" s="54" t="s">
        <v>257</v>
      </c>
      <c r="E155" s="54" t="s">
        <v>371</v>
      </c>
      <c r="F155" s="55">
        <v>-525.33000000000004</v>
      </c>
      <c r="G155" s="54" t="s">
        <v>97</v>
      </c>
      <c r="H155" s="41">
        <v>38300191</v>
      </c>
      <c r="I155" s="41" t="s">
        <v>23</v>
      </c>
      <c r="J155" s="41">
        <v>36901024</v>
      </c>
      <c r="K155" s="41" t="s">
        <v>24</v>
      </c>
    </row>
    <row r="156" spans="1:11" ht="15.75" hidden="1">
      <c r="A156" s="54" t="s">
        <v>229</v>
      </c>
      <c r="B156" s="54" t="s">
        <v>95</v>
      </c>
      <c r="C156" s="54" t="s">
        <v>362</v>
      </c>
      <c r="D156" s="54" t="s">
        <v>259</v>
      </c>
      <c r="E156" s="54" t="s">
        <v>372</v>
      </c>
      <c r="F156" s="57">
        <v>-3580.2</v>
      </c>
      <c r="G156" s="54" t="s">
        <v>97</v>
      </c>
      <c r="H156" s="41">
        <v>38300191</v>
      </c>
      <c r="I156" s="41" t="s">
        <v>23</v>
      </c>
      <c r="J156" s="41">
        <v>36901024</v>
      </c>
      <c r="K156" s="41" t="s">
        <v>24</v>
      </c>
    </row>
    <row r="157" spans="1:11" ht="15.75" hidden="1">
      <c r="A157" s="54" t="s">
        <v>229</v>
      </c>
      <c r="B157" s="54" t="s">
        <v>95</v>
      </c>
      <c r="C157" s="54" t="s">
        <v>362</v>
      </c>
      <c r="D157" s="54" t="s">
        <v>314</v>
      </c>
      <c r="E157" s="54" t="s">
        <v>373</v>
      </c>
      <c r="F157" s="55">
        <v>-1926.99</v>
      </c>
      <c r="G157" s="54" t="s">
        <v>97</v>
      </c>
      <c r="H157" s="41">
        <v>38300191</v>
      </c>
      <c r="I157" s="41" t="s">
        <v>23</v>
      </c>
      <c r="J157" s="41">
        <v>36901024</v>
      </c>
      <c r="K157" s="41" t="s">
        <v>24</v>
      </c>
    </row>
    <row r="158" spans="1:11" ht="15.75" hidden="1">
      <c r="A158" s="54" t="s">
        <v>229</v>
      </c>
      <c r="B158" s="54" t="s">
        <v>95</v>
      </c>
      <c r="C158" s="54" t="s">
        <v>362</v>
      </c>
      <c r="D158" s="54" t="s">
        <v>316</v>
      </c>
      <c r="E158" s="54" t="s">
        <v>374</v>
      </c>
      <c r="F158" s="55">
        <v>-2558.79</v>
      </c>
      <c r="G158" s="54" t="s">
        <v>97</v>
      </c>
      <c r="H158" s="41">
        <v>38300191</v>
      </c>
      <c r="I158" s="41" t="s">
        <v>23</v>
      </c>
      <c r="J158" s="41">
        <v>36901024</v>
      </c>
      <c r="K158" s="41" t="s">
        <v>24</v>
      </c>
    </row>
    <row r="159" spans="1:11" ht="15.75" hidden="1">
      <c r="A159" s="54" t="s">
        <v>232</v>
      </c>
      <c r="B159" s="54" t="s">
        <v>93</v>
      </c>
      <c r="C159" s="54" t="s">
        <v>93</v>
      </c>
      <c r="D159" s="54" t="s">
        <v>94</v>
      </c>
      <c r="E159" s="54" t="s">
        <v>93</v>
      </c>
      <c r="F159" s="55">
        <v>10171.450000000001</v>
      </c>
      <c r="G159" s="54" t="s">
        <v>93</v>
      </c>
      <c r="H159" s="41">
        <v>38300191</v>
      </c>
      <c r="I159" s="41" t="s">
        <v>23</v>
      </c>
      <c r="J159" s="41">
        <v>36901024</v>
      </c>
      <c r="K159" s="41" t="s">
        <v>24</v>
      </c>
    </row>
    <row r="160" spans="1:11" ht="15.75" hidden="1">
      <c r="A160" s="54" t="s">
        <v>233</v>
      </c>
      <c r="B160" s="54" t="s">
        <v>93</v>
      </c>
      <c r="C160" s="54" t="s">
        <v>93</v>
      </c>
      <c r="D160" s="54" t="s">
        <v>94</v>
      </c>
      <c r="E160" s="54" t="s">
        <v>93</v>
      </c>
      <c r="F160" s="55">
        <v>-2616347.9700000002</v>
      </c>
      <c r="G160" s="54" t="s">
        <v>93</v>
      </c>
      <c r="H160" s="41">
        <v>38300191</v>
      </c>
      <c r="I160" s="41" t="s">
        <v>23</v>
      </c>
      <c r="J160" s="41">
        <v>36901024</v>
      </c>
      <c r="K160" s="41" t="s">
        <v>24</v>
      </c>
    </row>
    <row r="161" spans="1:11" ht="15.75" hidden="1">
      <c r="A161" s="54" t="s">
        <v>254</v>
      </c>
      <c r="B161" s="54" t="s">
        <v>95</v>
      </c>
      <c r="C161" s="54" t="s">
        <v>154</v>
      </c>
      <c r="D161" s="54" t="s">
        <v>103</v>
      </c>
      <c r="E161" s="54" t="s">
        <v>155</v>
      </c>
      <c r="F161" s="55">
        <v>-37.049999999999997</v>
      </c>
      <c r="G161" s="54" t="s">
        <v>108</v>
      </c>
      <c r="H161" s="41">
        <v>38300191</v>
      </c>
      <c r="I161" s="41" t="s">
        <v>23</v>
      </c>
      <c r="J161" s="41">
        <v>36901024</v>
      </c>
      <c r="K161" s="41" t="s">
        <v>24</v>
      </c>
    </row>
    <row r="162" spans="1:11" ht="15.75" hidden="1">
      <c r="A162" s="54" t="s">
        <v>254</v>
      </c>
      <c r="B162" s="54" t="s">
        <v>95</v>
      </c>
      <c r="C162" s="54" t="s">
        <v>154</v>
      </c>
      <c r="D162" s="54" t="s">
        <v>100</v>
      </c>
      <c r="E162" s="54" t="s">
        <v>156</v>
      </c>
      <c r="F162" s="55">
        <v>-25.66</v>
      </c>
      <c r="G162" s="54" t="s">
        <v>108</v>
      </c>
      <c r="H162" s="41">
        <v>38300191</v>
      </c>
      <c r="I162" s="41" t="s">
        <v>23</v>
      </c>
      <c r="J162" s="41">
        <v>36901024</v>
      </c>
      <c r="K162" s="41" t="s">
        <v>24</v>
      </c>
    </row>
    <row r="163" spans="1:11" ht="15.75" hidden="1">
      <c r="A163" s="54" t="s">
        <v>254</v>
      </c>
      <c r="B163" s="54" t="s">
        <v>95</v>
      </c>
      <c r="C163" s="54" t="s">
        <v>154</v>
      </c>
      <c r="D163" s="54" t="s">
        <v>101</v>
      </c>
      <c r="E163" s="54" t="s">
        <v>155</v>
      </c>
      <c r="F163" s="55">
        <v>-224.48</v>
      </c>
      <c r="G163" s="54" t="s">
        <v>108</v>
      </c>
      <c r="H163" s="41">
        <v>38300191</v>
      </c>
      <c r="I163" s="41" t="s">
        <v>23</v>
      </c>
      <c r="J163" s="41">
        <v>36901024</v>
      </c>
      <c r="K163" s="41" t="s">
        <v>24</v>
      </c>
    </row>
    <row r="164" spans="1:11" ht="15.75" hidden="1">
      <c r="A164" s="54" t="s">
        <v>254</v>
      </c>
      <c r="B164" s="54" t="s">
        <v>95</v>
      </c>
      <c r="C164" s="54" t="s">
        <v>152</v>
      </c>
      <c r="D164" s="54" t="s">
        <v>98</v>
      </c>
      <c r="E164" s="54" t="s">
        <v>153</v>
      </c>
      <c r="F164" s="55">
        <v>10.11</v>
      </c>
      <c r="G164" s="54" t="s">
        <v>108</v>
      </c>
      <c r="H164" s="41">
        <v>38300191</v>
      </c>
      <c r="I164" s="41" t="s">
        <v>23</v>
      </c>
      <c r="J164" s="41">
        <v>36901024</v>
      </c>
      <c r="K164" s="41" t="s">
        <v>24</v>
      </c>
    </row>
    <row r="165" spans="1:11" ht="15.75" hidden="1">
      <c r="A165" s="54" t="s">
        <v>254</v>
      </c>
      <c r="B165" s="54" t="s">
        <v>95</v>
      </c>
      <c r="C165" s="54" t="s">
        <v>375</v>
      </c>
      <c r="D165" s="54" t="s">
        <v>99</v>
      </c>
      <c r="E165" s="54" t="s">
        <v>376</v>
      </c>
      <c r="F165" s="55">
        <v>-1304.55</v>
      </c>
      <c r="G165" s="54" t="s">
        <v>97</v>
      </c>
      <c r="H165" s="41">
        <v>38300191</v>
      </c>
      <c r="I165" s="41" t="s">
        <v>23</v>
      </c>
      <c r="J165" s="41">
        <v>36901024</v>
      </c>
      <c r="K165" s="41" t="s">
        <v>24</v>
      </c>
    </row>
    <row r="166" spans="1:11" ht="15.75" hidden="1">
      <c r="A166" s="54" t="s">
        <v>254</v>
      </c>
      <c r="B166" s="54" t="s">
        <v>95</v>
      </c>
      <c r="C166" s="54" t="s">
        <v>127</v>
      </c>
      <c r="D166" s="54" t="s">
        <v>98</v>
      </c>
      <c r="E166" s="54" t="s">
        <v>128</v>
      </c>
      <c r="F166" s="57">
        <v>-0.3</v>
      </c>
      <c r="G166" s="54" t="s">
        <v>108</v>
      </c>
      <c r="H166" s="41">
        <v>38300191</v>
      </c>
      <c r="I166" s="41" t="s">
        <v>23</v>
      </c>
      <c r="J166" s="41">
        <v>36901024</v>
      </c>
      <c r="K166" s="41" t="s">
        <v>24</v>
      </c>
    </row>
    <row r="167" spans="1:11" ht="15.75" hidden="1">
      <c r="A167" s="54" t="s">
        <v>254</v>
      </c>
      <c r="B167" s="54" t="s">
        <v>95</v>
      </c>
      <c r="C167" s="54" t="s">
        <v>123</v>
      </c>
      <c r="D167" s="54" t="s">
        <v>98</v>
      </c>
      <c r="E167" s="54" t="s">
        <v>124</v>
      </c>
      <c r="F167" s="55">
        <v>-24.28</v>
      </c>
      <c r="G167" s="54" t="s">
        <v>108</v>
      </c>
      <c r="H167" s="41">
        <v>38300191</v>
      </c>
      <c r="I167" s="41" t="s">
        <v>23</v>
      </c>
      <c r="J167" s="41">
        <v>36901024</v>
      </c>
      <c r="K167" s="41" t="s">
        <v>24</v>
      </c>
    </row>
    <row r="168" spans="1:11" ht="15.75" hidden="1">
      <c r="A168" s="54" t="s">
        <v>254</v>
      </c>
      <c r="B168" s="54" t="s">
        <v>95</v>
      </c>
      <c r="C168" s="54" t="s">
        <v>362</v>
      </c>
      <c r="D168" s="54" t="s">
        <v>318</v>
      </c>
      <c r="E168" s="54" t="s">
        <v>377</v>
      </c>
      <c r="F168" s="56">
        <v>-585</v>
      </c>
      <c r="G168" s="54" t="s">
        <v>97</v>
      </c>
      <c r="H168" s="41">
        <v>38300191</v>
      </c>
      <c r="I168" s="41" t="s">
        <v>23</v>
      </c>
      <c r="J168" s="41">
        <v>36901024</v>
      </c>
      <c r="K168" s="41" t="s">
        <v>24</v>
      </c>
    </row>
    <row r="169" spans="1:11" ht="15.75" hidden="1">
      <c r="A169" s="54" t="s">
        <v>254</v>
      </c>
      <c r="B169" s="54" t="s">
        <v>95</v>
      </c>
      <c r="C169" s="54" t="s">
        <v>378</v>
      </c>
      <c r="D169" s="54" t="s">
        <v>98</v>
      </c>
      <c r="E169" s="54" t="s">
        <v>379</v>
      </c>
      <c r="F169" s="55">
        <v>-7438.86</v>
      </c>
      <c r="G169" s="54" t="s">
        <v>97</v>
      </c>
      <c r="H169" s="41">
        <v>38300191</v>
      </c>
      <c r="I169" s="41" t="s">
        <v>23</v>
      </c>
      <c r="J169" s="41">
        <v>36901024</v>
      </c>
      <c r="K169" s="41" t="s">
        <v>24</v>
      </c>
    </row>
    <row r="170" spans="1:11" ht="15.75" hidden="1">
      <c r="A170" s="54" t="s">
        <v>261</v>
      </c>
      <c r="B170" s="54" t="s">
        <v>93</v>
      </c>
      <c r="C170" s="54" t="s">
        <v>93</v>
      </c>
      <c r="D170" s="54" t="s">
        <v>94</v>
      </c>
      <c r="E170" s="54" t="s">
        <v>93</v>
      </c>
      <c r="F170" s="55">
        <v>-9630.07</v>
      </c>
      <c r="G170" s="54" t="s">
        <v>93</v>
      </c>
      <c r="H170" s="41">
        <v>38300191</v>
      </c>
      <c r="I170" s="41" t="s">
        <v>23</v>
      </c>
      <c r="J170" s="41">
        <v>36901024</v>
      </c>
      <c r="K170" s="41" t="s">
        <v>24</v>
      </c>
    </row>
    <row r="171" spans="1:11" ht="15.75" hidden="1">
      <c r="A171" s="54" t="s">
        <v>262</v>
      </c>
      <c r="B171" s="54" t="s">
        <v>93</v>
      </c>
      <c r="C171" s="54" t="s">
        <v>93</v>
      </c>
      <c r="D171" s="54" t="s">
        <v>94</v>
      </c>
      <c r="E171" s="54" t="s">
        <v>93</v>
      </c>
      <c r="F171" s="55">
        <v>-2625978.04</v>
      </c>
      <c r="G171" s="54" t="s">
        <v>93</v>
      </c>
      <c r="H171" s="41">
        <v>38300191</v>
      </c>
      <c r="I171" s="41" t="s">
        <v>23</v>
      </c>
      <c r="J171" s="41">
        <v>36901024</v>
      </c>
      <c r="K171" s="41" t="s">
        <v>24</v>
      </c>
    </row>
    <row r="172" spans="1:11" ht="15.75" hidden="1">
      <c r="A172" s="54" t="s">
        <v>263</v>
      </c>
      <c r="B172" s="54" t="s">
        <v>95</v>
      </c>
      <c r="C172" s="54" t="s">
        <v>154</v>
      </c>
      <c r="D172" s="54" t="s">
        <v>101</v>
      </c>
      <c r="E172" s="54" t="s">
        <v>155</v>
      </c>
      <c r="F172" s="55">
        <v>1824.98</v>
      </c>
      <c r="G172" s="54" t="s">
        <v>117</v>
      </c>
      <c r="H172" s="41">
        <v>38300191</v>
      </c>
      <c r="I172" s="41" t="s">
        <v>23</v>
      </c>
      <c r="J172" s="41">
        <v>36901024</v>
      </c>
      <c r="K172" s="41" t="s">
        <v>24</v>
      </c>
    </row>
    <row r="173" spans="1:11" ht="15.75" hidden="1">
      <c r="A173" s="54" t="s">
        <v>266</v>
      </c>
      <c r="B173" s="54" t="s">
        <v>93</v>
      </c>
      <c r="C173" s="54" t="s">
        <v>93</v>
      </c>
      <c r="D173" s="54" t="s">
        <v>94</v>
      </c>
      <c r="E173" s="54" t="s">
        <v>93</v>
      </c>
      <c r="F173" s="55">
        <v>1824.98</v>
      </c>
      <c r="G173" s="54" t="s">
        <v>93</v>
      </c>
      <c r="H173" s="41">
        <v>38300191</v>
      </c>
      <c r="I173" s="41" t="s">
        <v>23</v>
      </c>
      <c r="J173" s="41">
        <v>36901024</v>
      </c>
      <c r="K173" s="41" t="s">
        <v>24</v>
      </c>
    </row>
    <row r="174" spans="1:11" ht="15.75" hidden="1">
      <c r="A174" s="54" t="s">
        <v>267</v>
      </c>
      <c r="B174" s="54" t="s">
        <v>93</v>
      </c>
      <c r="C174" s="54" t="s">
        <v>93</v>
      </c>
      <c r="D174" s="54" t="s">
        <v>94</v>
      </c>
      <c r="E174" s="54" t="s">
        <v>93</v>
      </c>
      <c r="F174" s="55">
        <v>-2624153.06</v>
      </c>
      <c r="G174" s="54" t="s">
        <v>93</v>
      </c>
      <c r="H174" s="41">
        <v>38300191</v>
      </c>
      <c r="I174" s="41" t="s">
        <v>23</v>
      </c>
      <c r="J174" s="41">
        <v>36901024</v>
      </c>
      <c r="K174" s="41" t="s">
        <v>24</v>
      </c>
    </row>
    <row r="175" spans="1:11" s="17" customFormat="1" ht="15.75" hidden="1">
      <c r="A175" s="70" t="s">
        <v>336</v>
      </c>
      <c r="B175" s="70" t="s">
        <v>95</v>
      </c>
      <c r="C175" s="70" t="s">
        <v>380</v>
      </c>
      <c r="D175" s="70" t="s">
        <v>98</v>
      </c>
      <c r="E175" s="70" t="s">
        <v>381</v>
      </c>
      <c r="F175" s="72">
        <v>-2866.5</v>
      </c>
      <c r="G175" s="70" t="s">
        <v>97</v>
      </c>
      <c r="H175" s="62">
        <v>38300191</v>
      </c>
      <c r="I175" s="62" t="s">
        <v>23</v>
      </c>
      <c r="J175" s="62">
        <v>36901024</v>
      </c>
      <c r="K175" s="62" t="s">
        <v>24</v>
      </c>
    </row>
    <row r="176" spans="1:11" s="17" customFormat="1" ht="15.75" hidden="1">
      <c r="A176" s="70" t="s">
        <v>338</v>
      </c>
      <c r="B176" s="70" t="s">
        <v>93</v>
      </c>
      <c r="C176" s="70" t="s">
        <v>93</v>
      </c>
      <c r="D176" s="70" t="s">
        <v>94</v>
      </c>
      <c r="E176" s="70" t="s">
        <v>93</v>
      </c>
      <c r="F176" s="72">
        <v>-2866.5</v>
      </c>
      <c r="G176" s="70" t="s">
        <v>93</v>
      </c>
      <c r="H176" s="62">
        <v>38300191</v>
      </c>
      <c r="I176" s="62" t="s">
        <v>23</v>
      </c>
      <c r="J176" s="62">
        <v>36901024</v>
      </c>
      <c r="K176" s="62" t="s">
        <v>24</v>
      </c>
    </row>
    <row r="177" spans="1:11" ht="15.75" hidden="1">
      <c r="A177" s="54" t="s">
        <v>339</v>
      </c>
      <c r="B177" s="54" t="s">
        <v>93</v>
      </c>
      <c r="C177" s="54" t="s">
        <v>93</v>
      </c>
      <c r="D177" s="54" t="s">
        <v>94</v>
      </c>
      <c r="E177" s="54" t="s">
        <v>93</v>
      </c>
      <c r="F177" s="55">
        <v>-2627019.56</v>
      </c>
      <c r="G177" s="54" t="s">
        <v>93</v>
      </c>
      <c r="H177" s="41">
        <v>38300191</v>
      </c>
      <c r="I177" s="41" t="s">
        <v>23</v>
      </c>
      <c r="J177" s="41">
        <v>36901024</v>
      </c>
      <c r="K177" s="41" t="s">
        <v>24</v>
      </c>
    </row>
    <row r="178" spans="1:11" ht="15.75" hidden="1">
      <c r="A178" s="54" t="s">
        <v>347</v>
      </c>
      <c r="B178" s="54" t="s">
        <v>283</v>
      </c>
      <c r="C178" s="54" t="s">
        <v>382</v>
      </c>
      <c r="D178" s="54" t="s">
        <v>105</v>
      </c>
      <c r="E178" s="54" t="s">
        <v>383</v>
      </c>
      <c r="F178" s="55">
        <v>-47.58</v>
      </c>
      <c r="G178" s="54" t="s">
        <v>93</v>
      </c>
      <c r="H178" s="41">
        <v>38300191</v>
      </c>
      <c r="I178" s="41" t="s">
        <v>23</v>
      </c>
      <c r="J178" s="41">
        <v>36901024</v>
      </c>
      <c r="K178" s="41" t="s">
        <v>24</v>
      </c>
    </row>
    <row r="179" spans="1:11" ht="15.75" hidden="1">
      <c r="A179" s="54" t="s">
        <v>350</v>
      </c>
      <c r="B179" s="54" t="s">
        <v>93</v>
      </c>
      <c r="C179" s="54" t="s">
        <v>93</v>
      </c>
      <c r="D179" s="54" t="s">
        <v>94</v>
      </c>
      <c r="E179" s="54" t="s">
        <v>93</v>
      </c>
      <c r="F179" s="55">
        <v>-47.58</v>
      </c>
      <c r="G179" s="54" t="s">
        <v>93</v>
      </c>
      <c r="H179" s="41">
        <v>38300191</v>
      </c>
      <c r="I179" s="41" t="s">
        <v>23</v>
      </c>
      <c r="J179" s="41">
        <v>36901024</v>
      </c>
      <c r="K179" s="41" t="s">
        <v>24</v>
      </c>
    </row>
    <row r="180" spans="1:11" ht="15.75" hidden="1">
      <c r="A180" s="54" t="s">
        <v>351</v>
      </c>
      <c r="B180" s="54" t="s">
        <v>93</v>
      </c>
      <c r="C180" s="54" t="s">
        <v>93</v>
      </c>
      <c r="D180" s="54" t="s">
        <v>94</v>
      </c>
      <c r="E180" s="54" t="s">
        <v>93</v>
      </c>
      <c r="F180" s="55">
        <v>-2627067.14</v>
      </c>
      <c r="G180" s="54" t="s">
        <v>93</v>
      </c>
      <c r="H180" s="41">
        <v>38300191</v>
      </c>
      <c r="I180" s="41" t="s">
        <v>23</v>
      </c>
      <c r="J180" s="41">
        <v>36901024</v>
      </c>
      <c r="K180" s="41" t="s">
        <v>24</v>
      </c>
    </row>
    <row r="181" spans="1:11" ht="15.75" hidden="1">
      <c r="A181" s="54" t="s">
        <v>268</v>
      </c>
      <c r="B181" s="54" t="s">
        <v>95</v>
      </c>
      <c r="C181" s="54" t="s">
        <v>384</v>
      </c>
      <c r="D181" s="54" t="s">
        <v>99</v>
      </c>
      <c r="E181" s="54" t="s">
        <v>385</v>
      </c>
      <c r="F181" s="55">
        <v>0.01</v>
      </c>
      <c r="G181" s="54" t="s">
        <v>102</v>
      </c>
      <c r="H181" s="41">
        <v>38300191</v>
      </c>
      <c r="I181" s="41" t="s">
        <v>23</v>
      </c>
      <c r="J181" s="41">
        <v>36901024</v>
      </c>
      <c r="K181" s="41" t="s">
        <v>24</v>
      </c>
    </row>
    <row r="182" spans="1:11" ht="15.75" hidden="1">
      <c r="A182" s="54" t="s">
        <v>268</v>
      </c>
      <c r="B182" s="54" t="s">
        <v>95</v>
      </c>
      <c r="C182" s="54" t="s">
        <v>123</v>
      </c>
      <c r="D182" s="54" t="s">
        <v>96</v>
      </c>
      <c r="E182" s="54" t="s">
        <v>125</v>
      </c>
      <c r="F182" s="55">
        <v>37.86</v>
      </c>
      <c r="G182" s="54" t="s">
        <v>102</v>
      </c>
      <c r="H182" s="41">
        <v>38300191</v>
      </c>
      <c r="I182" s="41" t="s">
        <v>23</v>
      </c>
      <c r="J182" s="41">
        <v>36901024</v>
      </c>
      <c r="K182" s="41" t="s">
        <v>24</v>
      </c>
    </row>
    <row r="183" spans="1:11" ht="15.75" hidden="1">
      <c r="A183" s="54" t="s">
        <v>268</v>
      </c>
      <c r="B183" s="54" t="s">
        <v>95</v>
      </c>
      <c r="C183" s="54" t="s">
        <v>123</v>
      </c>
      <c r="D183" s="54" t="s">
        <v>103</v>
      </c>
      <c r="E183" s="54" t="s">
        <v>126</v>
      </c>
      <c r="F183" s="55">
        <v>-0.01</v>
      </c>
      <c r="G183" s="54" t="s">
        <v>102</v>
      </c>
      <c r="H183" s="41">
        <v>38300191</v>
      </c>
      <c r="I183" s="41" t="s">
        <v>23</v>
      </c>
      <c r="J183" s="41">
        <v>36901024</v>
      </c>
      <c r="K183" s="41" t="s">
        <v>24</v>
      </c>
    </row>
    <row r="184" spans="1:11" ht="15.75" hidden="1">
      <c r="A184" s="54" t="s">
        <v>271</v>
      </c>
      <c r="B184" s="54" t="s">
        <v>93</v>
      </c>
      <c r="C184" s="54" t="s">
        <v>93</v>
      </c>
      <c r="D184" s="54" t="s">
        <v>94</v>
      </c>
      <c r="E184" s="54" t="s">
        <v>93</v>
      </c>
      <c r="F184" s="55">
        <v>37.86</v>
      </c>
      <c r="G184" s="54" t="s">
        <v>93</v>
      </c>
      <c r="H184" s="41">
        <v>38300191</v>
      </c>
      <c r="I184" s="41" t="s">
        <v>23</v>
      </c>
      <c r="J184" s="41">
        <v>36901024</v>
      </c>
      <c r="K184" s="41" t="s">
        <v>24</v>
      </c>
    </row>
    <row r="185" spans="1:11" ht="15.75" hidden="1">
      <c r="A185" s="54" t="s">
        <v>272</v>
      </c>
      <c r="B185" s="54" t="s">
        <v>93</v>
      </c>
      <c r="C185" s="54" t="s">
        <v>93</v>
      </c>
      <c r="D185" s="54" t="s">
        <v>94</v>
      </c>
      <c r="E185" s="54" t="s">
        <v>93</v>
      </c>
      <c r="F185" s="55">
        <v>-2627029.2799999998</v>
      </c>
      <c r="G185" s="54" t="s">
        <v>93</v>
      </c>
      <c r="H185" s="41">
        <v>38300191</v>
      </c>
      <c r="I185" s="41" t="s">
        <v>23</v>
      </c>
      <c r="J185" s="41">
        <v>36901024</v>
      </c>
      <c r="K185" s="41" t="s">
        <v>24</v>
      </c>
    </row>
    <row r="186" spans="1:11" ht="15.75" hidden="1">
      <c r="A186" s="58" t="s">
        <v>239</v>
      </c>
      <c r="B186" s="58" t="s">
        <v>93</v>
      </c>
      <c r="C186" s="58" t="s">
        <v>93</v>
      </c>
      <c r="D186" s="58" t="s">
        <v>94</v>
      </c>
      <c r="E186" s="58" t="s">
        <v>93</v>
      </c>
      <c r="F186" s="59">
        <v>-111177.97</v>
      </c>
      <c r="G186" s="58" t="s">
        <v>93</v>
      </c>
      <c r="H186" s="41">
        <v>38300191</v>
      </c>
      <c r="I186" s="41" t="s">
        <v>23</v>
      </c>
      <c r="J186" s="41">
        <v>36901091</v>
      </c>
      <c r="K186" s="41" t="s">
        <v>177</v>
      </c>
    </row>
    <row r="187" spans="1:11" s="17" customFormat="1" ht="15.75" hidden="1">
      <c r="A187" s="70" t="s">
        <v>386</v>
      </c>
      <c r="B187" s="70" t="s">
        <v>95</v>
      </c>
      <c r="C187" s="70" t="s">
        <v>387</v>
      </c>
      <c r="D187" s="70" t="s">
        <v>99</v>
      </c>
      <c r="E187" s="70" t="s">
        <v>388</v>
      </c>
      <c r="F187" s="71">
        <v>-1782.45</v>
      </c>
      <c r="G187" s="70" t="s">
        <v>112</v>
      </c>
      <c r="H187" s="62">
        <v>38300191</v>
      </c>
      <c r="I187" s="62" t="s">
        <v>23</v>
      </c>
      <c r="J187" s="62">
        <v>36901091</v>
      </c>
      <c r="K187" s="62" t="s">
        <v>177</v>
      </c>
    </row>
    <row r="188" spans="1:11" s="17" customFormat="1" ht="15.75" hidden="1">
      <c r="A188" s="70" t="s">
        <v>389</v>
      </c>
      <c r="B188" s="70" t="s">
        <v>93</v>
      </c>
      <c r="C188" s="70" t="s">
        <v>93</v>
      </c>
      <c r="D188" s="70" t="s">
        <v>94</v>
      </c>
      <c r="E188" s="70" t="s">
        <v>93</v>
      </c>
      <c r="F188" s="71">
        <v>-1782.45</v>
      </c>
      <c r="G188" s="70" t="s">
        <v>93</v>
      </c>
      <c r="H188" s="62">
        <v>38300191</v>
      </c>
      <c r="I188" s="62" t="s">
        <v>23</v>
      </c>
      <c r="J188" s="62">
        <v>36901091</v>
      </c>
      <c r="K188" s="62" t="s">
        <v>177</v>
      </c>
    </row>
    <row r="189" spans="1:11" s="17" customFormat="1" ht="15.75" hidden="1">
      <c r="A189" s="70" t="s">
        <v>390</v>
      </c>
      <c r="B189" s="70" t="s">
        <v>93</v>
      </c>
      <c r="C189" s="70" t="s">
        <v>93</v>
      </c>
      <c r="D189" s="70" t="s">
        <v>94</v>
      </c>
      <c r="E189" s="70" t="s">
        <v>93</v>
      </c>
      <c r="F189" s="71">
        <v>-112960.42</v>
      </c>
      <c r="G189" s="70" t="s">
        <v>93</v>
      </c>
      <c r="H189" s="62">
        <v>38300191</v>
      </c>
      <c r="I189" s="62" t="s">
        <v>23</v>
      </c>
      <c r="J189" s="62">
        <v>36901091</v>
      </c>
      <c r="K189" s="62" t="s">
        <v>177</v>
      </c>
    </row>
    <row r="190" spans="1:11" s="17" customFormat="1" ht="15.75" hidden="1">
      <c r="A190" s="70" t="s">
        <v>245</v>
      </c>
      <c r="B190" s="70" t="s">
        <v>95</v>
      </c>
      <c r="C190" s="70" t="s">
        <v>387</v>
      </c>
      <c r="D190" s="70" t="s">
        <v>99</v>
      </c>
      <c r="E190" s="70" t="s">
        <v>388</v>
      </c>
      <c r="F190" s="71">
        <v>-18.95</v>
      </c>
      <c r="G190" s="70" t="s">
        <v>117</v>
      </c>
      <c r="H190" s="62">
        <v>38300191</v>
      </c>
      <c r="I190" s="62" t="s">
        <v>23</v>
      </c>
      <c r="J190" s="62">
        <v>36901091</v>
      </c>
      <c r="K190" s="62" t="s">
        <v>177</v>
      </c>
    </row>
    <row r="191" spans="1:11" s="17" customFormat="1" ht="15.75" hidden="1">
      <c r="A191" s="70" t="s">
        <v>249</v>
      </c>
      <c r="B191" s="70" t="s">
        <v>93</v>
      </c>
      <c r="C191" s="70" t="s">
        <v>93</v>
      </c>
      <c r="D191" s="70" t="s">
        <v>94</v>
      </c>
      <c r="E191" s="70" t="s">
        <v>93</v>
      </c>
      <c r="F191" s="71">
        <v>-18.95</v>
      </c>
      <c r="G191" s="70" t="s">
        <v>93</v>
      </c>
      <c r="H191" s="62">
        <v>38300191</v>
      </c>
      <c r="I191" s="62" t="s">
        <v>23</v>
      </c>
      <c r="J191" s="62">
        <v>36901091</v>
      </c>
      <c r="K191" s="62" t="s">
        <v>177</v>
      </c>
    </row>
    <row r="192" spans="1:11" ht="15.75" hidden="1">
      <c r="A192" s="58" t="s">
        <v>250</v>
      </c>
      <c r="B192" s="58" t="s">
        <v>93</v>
      </c>
      <c r="C192" s="58" t="s">
        <v>93</v>
      </c>
      <c r="D192" s="58" t="s">
        <v>94</v>
      </c>
      <c r="E192" s="58" t="s">
        <v>93</v>
      </c>
      <c r="F192" s="59">
        <v>-112979.37</v>
      </c>
      <c r="G192" s="58" t="s">
        <v>93</v>
      </c>
      <c r="H192" s="41">
        <v>38300191</v>
      </c>
      <c r="I192" s="41" t="s">
        <v>23</v>
      </c>
      <c r="J192" s="41">
        <v>36901091</v>
      </c>
      <c r="K192" s="41" t="s">
        <v>177</v>
      </c>
    </row>
    <row r="193" spans="1:11" ht="15.75" hidden="1">
      <c r="A193" s="58" t="s">
        <v>254</v>
      </c>
      <c r="B193" s="58" t="s">
        <v>95</v>
      </c>
      <c r="C193" s="58" t="s">
        <v>391</v>
      </c>
      <c r="D193" s="58" t="s">
        <v>98</v>
      </c>
      <c r="E193" s="58" t="s">
        <v>392</v>
      </c>
      <c r="F193" s="59">
        <v>10.59</v>
      </c>
      <c r="G193" s="58" t="s">
        <v>108</v>
      </c>
      <c r="H193" s="41">
        <v>38300191</v>
      </c>
      <c r="I193" s="41" t="s">
        <v>23</v>
      </c>
      <c r="J193" s="41">
        <v>36901091</v>
      </c>
      <c r="K193" s="41" t="s">
        <v>177</v>
      </c>
    </row>
    <row r="194" spans="1:11" ht="15.75" hidden="1">
      <c r="A194" s="58" t="s">
        <v>254</v>
      </c>
      <c r="B194" s="58" t="s">
        <v>95</v>
      </c>
      <c r="C194" s="58" t="s">
        <v>391</v>
      </c>
      <c r="D194" s="58" t="s">
        <v>99</v>
      </c>
      <c r="E194" s="58" t="s">
        <v>393</v>
      </c>
      <c r="F194" s="59">
        <v>22.12</v>
      </c>
      <c r="G194" s="58" t="s">
        <v>108</v>
      </c>
      <c r="H194" s="41">
        <v>38300191</v>
      </c>
      <c r="I194" s="41" t="s">
        <v>23</v>
      </c>
      <c r="J194" s="41">
        <v>36901091</v>
      </c>
      <c r="K194" s="41" t="s">
        <v>177</v>
      </c>
    </row>
    <row r="195" spans="1:11" ht="15.75" hidden="1">
      <c r="A195" s="58" t="s">
        <v>254</v>
      </c>
      <c r="B195" s="58" t="s">
        <v>95</v>
      </c>
      <c r="C195" s="58" t="s">
        <v>391</v>
      </c>
      <c r="D195" s="58" t="s">
        <v>96</v>
      </c>
      <c r="E195" s="58" t="s">
        <v>394</v>
      </c>
      <c r="F195" s="59">
        <v>6.32</v>
      </c>
      <c r="G195" s="58" t="s">
        <v>108</v>
      </c>
      <c r="H195" s="41">
        <v>38300191</v>
      </c>
      <c r="I195" s="41" t="s">
        <v>23</v>
      </c>
      <c r="J195" s="41">
        <v>36901091</v>
      </c>
      <c r="K195" s="41" t="s">
        <v>177</v>
      </c>
    </row>
    <row r="196" spans="1:11" ht="15.75" hidden="1">
      <c r="A196" s="58" t="s">
        <v>254</v>
      </c>
      <c r="B196" s="58" t="s">
        <v>95</v>
      </c>
      <c r="C196" s="58" t="s">
        <v>391</v>
      </c>
      <c r="D196" s="58" t="s">
        <v>103</v>
      </c>
      <c r="E196" s="58" t="s">
        <v>395</v>
      </c>
      <c r="F196" s="59">
        <v>18.96</v>
      </c>
      <c r="G196" s="58" t="s">
        <v>108</v>
      </c>
      <c r="H196" s="41">
        <v>38300191</v>
      </c>
      <c r="I196" s="41" t="s">
        <v>23</v>
      </c>
      <c r="J196" s="41">
        <v>36901091</v>
      </c>
      <c r="K196" s="41" t="s">
        <v>177</v>
      </c>
    </row>
    <row r="197" spans="1:11" ht="15.75" hidden="1">
      <c r="A197" s="58" t="s">
        <v>254</v>
      </c>
      <c r="B197" s="58" t="s">
        <v>95</v>
      </c>
      <c r="C197" s="58" t="s">
        <v>391</v>
      </c>
      <c r="D197" s="58" t="s">
        <v>100</v>
      </c>
      <c r="E197" s="58" t="s">
        <v>396</v>
      </c>
      <c r="F197" s="59">
        <v>10.43</v>
      </c>
      <c r="G197" s="58" t="s">
        <v>108</v>
      </c>
      <c r="H197" s="41">
        <v>38300191</v>
      </c>
      <c r="I197" s="41" t="s">
        <v>23</v>
      </c>
      <c r="J197" s="41">
        <v>36901091</v>
      </c>
      <c r="K197" s="41" t="s">
        <v>177</v>
      </c>
    </row>
    <row r="198" spans="1:11" ht="15.75" hidden="1">
      <c r="A198" s="58" t="s">
        <v>254</v>
      </c>
      <c r="B198" s="58" t="s">
        <v>95</v>
      </c>
      <c r="C198" s="58" t="s">
        <v>397</v>
      </c>
      <c r="D198" s="58" t="s">
        <v>98</v>
      </c>
      <c r="E198" s="58" t="s">
        <v>242</v>
      </c>
      <c r="F198" s="59">
        <v>-1.19</v>
      </c>
      <c r="G198" s="58" t="s">
        <v>108</v>
      </c>
      <c r="H198" s="41">
        <v>38300191</v>
      </c>
      <c r="I198" s="41" t="s">
        <v>23</v>
      </c>
      <c r="J198" s="41">
        <v>36901091</v>
      </c>
      <c r="K198" s="41" t="s">
        <v>177</v>
      </c>
    </row>
    <row r="199" spans="1:11" ht="15.75" hidden="1">
      <c r="A199" s="58" t="s">
        <v>261</v>
      </c>
      <c r="B199" s="58" t="s">
        <v>93</v>
      </c>
      <c r="C199" s="58" t="s">
        <v>93</v>
      </c>
      <c r="D199" s="58" t="s">
        <v>94</v>
      </c>
      <c r="E199" s="58" t="s">
        <v>93</v>
      </c>
      <c r="F199" s="59">
        <v>67.23</v>
      </c>
      <c r="G199" s="58" t="s">
        <v>93</v>
      </c>
      <c r="H199" s="41">
        <v>38300191</v>
      </c>
      <c r="I199" s="41" t="s">
        <v>23</v>
      </c>
      <c r="J199" s="41">
        <v>36901091</v>
      </c>
      <c r="K199" s="41" t="s">
        <v>177</v>
      </c>
    </row>
    <row r="200" spans="1:11" ht="15.75" hidden="1">
      <c r="A200" s="58" t="s">
        <v>262</v>
      </c>
      <c r="B200" s="58" t="s">
        <v>93</v>
      </c>
      <c r="C200" s="58" t="s">
        <v>93</v>
      </c>
      <c r="D200" s="58" t="s">
        <v>94</v>
      </c>
      <c r="E200" s="58" t="s">
        <v>93</v>
      </c>
      <c r="F200" s="59">
        <v>-112912.14</v>
      </c>
      <c r="G200" s="58" t="s">
        <v>93</v>
      </c>
      <c r="H200" s="41">
        <v>38300191</v>
      </c>
      <c r="I200" s="41" t="s">
        <v>23</v>
      </c>
      <c r="J200" s="41">
        <v>36901091</v>
      </c>
      <c r="K200" s="41" t="s">
        <v>177</v>
      </c>
    </row>
    <row r="201" spans="1:11" s="17" customFormat="1" ht="15.75" hidden="1">
      <c r="A201" s="70" t="s">
        <v>347</v>
      </c>
      <c r="B201" s="70" t="s">
        <v>95</v>
      </c>
      <c r="C201" s="70" t="s">
        <v>398</v>
      </c>
      <c r="D201" s="70" t="s">
        <v>98</v>
      </c>
      <c r="E201" s="70" t="s">
        <v>399</v>
      </c>
      <c r="F201" s="73">
        <v>-2808</v>
      </c>
      <c r="G201" s="70" t="s">
        <v>97</v>
      </c>
      <c r="H201" s="62">
        <v>38300191</v>
      </c>
      <c r="I201" s="62" t="s">
        <v>23</v>
      </c>
      <c r="J201" s="62">
        <v>36901091</v>
      </c>
      <c r="K201" s="62" t="s">
        <v>177</v>
      </c>
    </row>
    <row r="202" spans="1:11" s="17" customFormat="1" ht="15.75" hidden="1">
      <c r="A202" s="70" t="s">
        <v>347</v>
      </c>
      <c r="B202" s="70" t="s">
        <v>95</v>
      </c>
      <c r="C202" s="70" t="s">
        <v>398</v>
      </c>
      <c r="D202" s="70" t="s">
        <v>99</v>
      </c>
      <c r="E202" s="70" t="s">
        <v>400</v>
      </c>
      <c r="F202" s="73">
        <v>-11700</v>
      </c>
      <c r="G202" s="70" t="s">
        <v>97</v>
      </c>
      <c r="H202" s="62">
        <v>38300191</v>
      </c>
      <c r="I202" s="62" t="s">
        <v>23</v>
      </c>
      <c r="J202" s="62">
        <v>36901091</v>
      </c>
      <c r="K202" s="62" t="s">
        <v>177</v>
      </c>
    </row>
    <row r="203" spans="1:11" s="17" customFormat="1" ht="15.75" hidden="1">
      <c r="A203" s="70" t="s">
        <v>347</v>
      </c>
      <c r="B203" s="70" t="s">
        <v>95</v>
      </c>
      <c r="C203" s="70" t="s">
        <v>398</v>
      </c>
      <c r="D203" s="70" t="s">
        <v>96</v>
      </c>
      <c r="E203" s="70" t="s">
        <v>401</v>
      </c>
      <c r="F203" s="73">
        <v>-1755</v>
      </c>
      <c r="G203" s="70" t="s">
        <v>97</v>
      </c>
      <c r="H203" s="62">
        <v>38300191</v>
      </c>
      <c r="I203" s="62" t="s">
        <v>23</v>
      </c>
      <c r="J203" s="62">
        <v>36901091</v>
      </c>
      <c r="K203" s="62" t="s">
        <v>177</v>
      </c>
    </row>
    <row r="204" spans="1:11" s="17" customFormat="1" ht="15.75" hidden="1">
      <c r="A204" s="70" t="s">
        <v>347</v>
      </c>
      <c r="B204" s="70" t="s">
        <v>95</v>
      </c>
      <c r="C204" s="70" t="s">
        <v>398</v>
      </c>
      <c r="D204" s="70" t="s">
        <v>103</v>
      </c>
      <c r="E204" s="70" t="s">
        <v>402</v>
      </c>
      <c r="F204" s="73">
        <v>-702</v>
      </c>
      <c r="G204" s="70" t="s">
        <v>97</v>
      </c>
      <c r="H204" s="62">
        <v>38300191</v>
      </c>
      <c r="I204" s="62" t="s">
        <v>23</v>
      </c>
      <c r="J204" s="62">
        <v>36901091</v>
      </c>
      <c r="K204" s="62" t="s">
        <v>177</v>
      </c>
    </row>
    <row r="205" spans="1:11" s="17" customFormat="1" ht="15.75" hidden="1">
      <c r="A205" s="70" t="s">
        <v>347</v>
      </c>
      <c r="B205" s="70" t="s">
        <v>95</v>
      </c>
      <c r="C205" s="70" t="s">
        <v>398</v>
      </c>
      <c r="D205" s="70" t="s">
        <v>100</v>
      </c>
      <c r="E205" s="70" t="s">
        <v>403</v>
      </c>
      <c r="F205" s="73">
        <v>-5850</v>
      </c>
      <c r="G205" s="70" t="s">
        <v>97</v>
      </c>
      <c r="H205" s="62">
        <v>38300191</v>
      </c>
      <c r="I205" s="62" t="s">
        <v>23</v>
      </c>
      <c r="J205" s="62">
        <v>36901091</v>
      </c>
      <c r="K205" s="62" t="s">
        <v>177</v>
      </c>
    </row>
    <row r="206" spans="1:11" s="17" customFormat="1" ht="15.75" hidden="1">
      <c r="A206" s="70" t="s">
        <v>347</v>
      </c>
      <c r="B206" s="70" t="s">
        <v>95</v>
      </c>
      <c r="C206" s="70" t="s">
        <v>398</v>
      </c>
      <c r="D206" s="70" t="s">
        <v>101</v>
      </c>
      <c r="E206" s="70" t="s">
        <v>404</v>
      </c>
      <c r="F206" s="73">
        <v>-9360</v>
      </c>
      <c r="G206" s="70" t="s">
        <v>97</v>
      </c>
      <c r="H206" s="62">
        <v>38300191</v>
      </c>
      <c r="I206" s="62" t="s">
        <v>23</v>
      </c>
      <c r="J206" s="62">
        <v>36901091</v>
      </c>
      <c r="K206" s="62" t="s">
        <v>177</v>
      </c>
    </row>
    <row r="207" spans="1:11" s="17" customFormat="1" ht="15.75" hidden="1">
      <c r="A207" s="70" t="s">
        <v>350</v>
      </c>
      <c r="B207" s="70" t="s">
        <v>93</v>
      </c>
      <c r="C207" s="70" t="s">
        <v>93</v>
      </c>
      <c r="D207" s="70" t="s">
        <v>94</v>
      </c>
      <c r="E207" s="70" t="s">
        <v>93</v>
      </c>
      <c r="F207" s="73">
        <v>-32175</v>
      </c>
      <c r="G207" s="70" t="s">
        <v>93</v>
      </c>
      <c r="H207" s="62">
        <v>38300191</v>
      </c>
      <c r="I207" s="62" t="s">
        <v>23</v>
      </c>
      <c r="J207" s="62">
        <v>36901091</v>
      </c>
      <c r="K207" s="62" t="s">
        <v>177</v>
      </c>
    </row>
    <row r="208" spans="1:11" s="17" customFormat="1" ht="15.75" hidden="1">
      <c r="A208" s="70" t="s">
        <v>351</v>
      </c>
      <c r="B208" s="70" t="s">
        <v>93</v>
      </c>
      <c r="C208" s="70" t="s">
        <v>93</v>
      </c>
      <c r="D208" s="70" t="s">
        <v>94</v>
      </c>
      <c r="E208" s="70" t="s">
        <v>93</v>
      </c>
      <c r="F208" s="71">
        <v>-145087.14000000001</v>
      </c>
      <c r="G208" s="70" t="s">
        <v>93</v>
      </c>
      <c r="H208" s="62">
        <v>38300191</v>
      </c>
      <c r="I208" s="62" t="s">
        <v>23</v>
      </c>
      <c r="J208" s="62">
        <v>36901091</v>
      </c>
      <c r="K208" s="62" t="s">
        <v>177</v>
      </c>
    </row>
    <row r="209" spans="1:11" ht="15.75">
      <c r="A209" s="66" t="s">
        <v>239</v>
      </c>
      <c r="B209" s="66" t="s">
        <v>93</v>
      </c>
      <c r="C209" s="66" t="s">
        <v>93</v>
      </c>
      <c r="D209" s="66" t="s">
        <v>94</v>
      </c>
      <c r="E209" s="66" t="s">
        <v>93</v>
      </c>
      <c r="F209" s="67">
        <v>-221112.89</v>
      </c>
      <c r="G209" s="66" t="s">
        <v>93</v>
      </c>
      <c r="H209" s="62">
        <v>38300198</v>
      </c>
      <c r="I209" s="62" t="s">
        <v>193</v>
      </c>
      <c r="J209" s="62">
        <v>369010912</v>
      </c>
      <c r="K209" s="62" t="s">
        <v>194</v>
      </c>
    </row>
    <row r="210" spans="1:11" ht="15.75">
      <c r="A210" s="66" t="s">
        <v>263</v>
      </c>
      <c r="B210" s="66" t="s">
        <v>95</v>
      </c>
      <c r="C210" s="66" t="s">
        <v>405</v>
      </c>
      <c r="D210" s="66" t="s">
        <v>98</v>
      </c>
      <c r="E210" s="66" t="s">
        <v>406</v>
      </c>
      <c r="F210" s="67">
        <v>-19255.810000000001</v>
      </c>
      <c r="G210" s="66" t="s">
        <v>112</v>
      </c>
      <c r="H210" s="62">
        <v>38300198</v>
      </c>
      <c r="I210" s="62" t="s">
        <v>193</v>
      </c>
      <c r="J210" s="62">
        <v>369010912</v>
      </c>
      <c r="K210" s="62" t="s">
        <v>194</v>
      </c>
    </row>
    <row r="211" spans="1:11" ht="15.75">
      <c r="A211" s="66" t="s">
        <v>266</v>
      </c>
      <c r="B211" s="66" t="s">
        <v>93</v>
      </c>
      <c r="C211" s="66" t="s">
        <v>93</v>
      </c>
      <c r="D211" s="66" t="s">
        <v>94</v>
      </c>
      <c r="E211" s="66" t="s">
        <v>93</v>
      </c>
      <c r="F211" s="67">
        <v>-19255.810000000001</v>
      </c>
      <c r="G211" s="66" t="s">
        <v>93</v>
      </c>
      <c r="H211" s="62">
        <v>38300198</v>
      </c>
      <c r="I211" s="62" t="s">
        <v>193</v>
      </c>
      <c r="J211" s="62">
        <v>369010912</v>
      </c>
      <c r="K211" s="62" t="s">
        <v>194</v>
      </c>
    </row>
    <row r="212" spans="1:11" ht="15.75">
      <c r="A212" s="66" t="s">
        <v>267</v>
      </c>
      <c r="B212" s="66" t="s">
        <v>93</v>
      </c>
      <c r="C212" s="66" t="s">
        <v>93</v>
      </c>
      <c r="D212" s="66" t="s">
        <v>94</v>
      </c>
      <c r="E212" s="66" t="s">
        <v>93</v>
      </c>
      <c r="F212" s="75">
        <v>-240368.7</v>
      </c>
      <c r="G212" s="66" t="s">
        <v>93</v>
      </c>
      <c r="H212" s="62">
        <v>38300198</v>
      </c>
      <c r="I212" s="62" t="s">
        <v>193</v>
      </c>
      <c r="J212" s="62">
        <v>369010912</v>
      </c>
      <c r="K212" s="62" t="s">
        <v>194</v>
      </c>
    </row>
    <row r="213" spans="1:11" ht="15.75">
      <c r="A213" s="66" t="s">
        <v>336</v>
      </c>
      <c r="B213" s="66" t="s">
        <v>95</v>
      </c>
      <c r="C213" s="66" t="s">
        <v>405</v>
      </c>
      <c r="D213" s="66" t="s">
        <v>98</v>
      </c>
      <c r="E213" s="66" t="s">
        <v>406</v>
      </c>
      <c r="F213" s="67">
        <v>2836.02</v>
      </c>
      <c r="G213" s="66" t="s">
        <v>112</v>
      </c>
      <c r="H213" s="62">
        <v>38300198</v>
      </c>
      <c r="I213" s="62" t="s">
        <v>193</v>
      </c>
      <c r="J213" s="62">
        <v>369010912</v>
      </c>
      <c r="K213" s="62" t="s">
        <v>194</v>
      </c>
    </row>
    <row r="214" spans="1:11" ht="15.75">
      <c r="A214" s="66" t="s">
        <v>338</v>
      </c>
      <c r="B214" s="66" t="s">
        <v>93</v>
      </c>
      <c r="C214" s="66" t="s">
        <v>93</v>
      </c>
      <c r="D214" s="66" t="s">
        <v>94</v>
      </c>
      <c r="E214" s="66" t="s">
        <v>93</v>
      </c>
      <c r="F214" s="67">
        <v>2836.02</v>
      </c>
      <c r="G214" s="66" t="s">
        <v>93</v>
      </c>
      <c r="H214" s="62">
        <v>38300198</v>
      </c>
      <c r="I214" s="62" t="s">
        <v>193</v>
      </c>
      <c r="J214" s="62">
        <v>369010912</v>
      </c>
      <c r="K214" s="62" t="s">
        <v>194</v>
      </c>
    </row>
    <row r="215" spans="1:11" ht="15.75">
      <c r="A215" s="66" t="s">
        <v>339</v>
      </c>
      <c r="B215" s="66" t="s">
        <v>93</v>
      </c>
      <c r="C215" s="66" t="s">
        <v>93</v>
      </c>
      <c r="D215" s="66" t="s">
        <v>94</v>
      </c>
      <c r="E215" s="66" t="s">
        <v>93</v>
      </c>
      <c r="F215" s="67">
        <v>-237532.68</v>
      </c>
      <c r="G215" s="66" t="s">
        <v>93</v>
      </c>
      <c r="H215" s="62">
        <v>38300198</v>
      </c>
      <c r="I215" s="62" t="s">
        <v>193</v>
      </c>
      <c r="J215" s="62">
        <v>369010912</v>
      </c>
      <c r="K215" s="62" t="s">
        <v>194</v>
      </c>
    </row>
  </sheetData>
  <autoFilter ref="A1:K215" xr:uid="{21998117-7E96-46F6-A7DD-A855EC71081C}">
    <filterColumn colId="7">
      <filters>
        <filter val="3830019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rightToLeft="1" zoomScale="90" zoomScaleNormal="90" workbookViewId="0">
      <pane ySplit="1" topLeftCell="A2" activePane="bottomLeft" state="frozen"/>
      <selection pane="bottomLeft" activeCell="A9" sqref="A9:XFD9"/>
    </sheetView>
  </sheetViews>
  <sheetFormatPr defaultColWidth="9" defaultRowHeight="15.75"/>
  <cols>
    <col min="1" max="1" width="6.375" style="22" customWidth="1"/>
    <col min="2" max="2" width="20.75" style="22" bestFit="1" customWidth="1"/>
    <col min="3" max="3" width="20" style="45" customWidth="1"/>
    <col min="4" max="4" width="23.625" style="23" customWidth="1"/>
    <col min="5" max="5" width="16.5" style="23" customWidth="1"/>
    <col min="6" max="6" width="11.375" style="22" customWidth="1"/>
    <col min="7" max="7" width="12.625" style="22" bestFit="1" customWidth="1"/>
    <col min="8" max="8" width="11.25" style="22" bestFit="1" customWidth="1"/>
    <col min="9" max="9" width="18.25" style="22" bestFit="1" customWidth="1"/>
    <col min="10" max="16384" width="9" style="22"/>
  </cols>
  <sheetData>
    <row r="1" spans="1:9" s="21" customFormat="1" ht="47.25">
      <c r="A1" s="19" t="s">
        <v>14</v>
      </c>
      <c r="B1" s="19" t="s">
        <v>15</v>
      </c>
      <c r="C1" s="43" t="s">
        <v>16</v>
      </c>
      <c r="D1" s="20" t="s">
        <v>17</v>
      </c>
      <c r="E1" s="20" t="s">
        <v>18</v>
      </c>
      <c r="F1" s="20" t="s">
        <v>19</v>
      </c>
      <c r="G1" s="19" t="s">
        <v>20</v>
      </c>
      <c r="H1" s="19" t="s">
        <v>21</v>
      </c>
      <c r="I1" s="19" t="s">
        <v>22</v>
      </c>
    </row>
    <row r="2" spans="1:9">
      <c r="A2" s="62" t="s">
        <v>171</v>
      </c>
      <c r="B2" s="62" t="s">
        <v>172</v>
      </c>
      <c r="C2" s="64">
        <v>3543</v>
      </c>
      <c r="D2" s="65" t="s">
        <v>173</v>
      </c>
      <c r="E2" s="65" t="s">
        <v>25</v>
      </c>
      <c r="F2" s="62">
        <v>38300191</v>
      </c>
      <c r="G2" s="62" t="s">
        <v>23</v>
      </c>
      <c r="H2" s="62">
        <v>36901022</v>
      </c>
      <c r="I2" s="62" t="s">
        <v>28</v>
      </c>
    </row>
    <row r="3" spans="1:9" ht="31.5">
      <c r="A3" s="41" t="s">
        <v>174</v>
      </c>
      <c r="B3" s="41" t="s">
        <v>175</v>
      </c>
      <c r="C3" s="44">
        <v>1779.741</v>
      </c>
      <c r="D3" s="42" t="s">
        <v>176</v>
      </c>
      <c r="E3" s="42" t="s">
        <v>25</v>
      </c>
      <c r="F3" s="41">
        <v>38300191</v>
      </c>
      <c r="G3" s="41" t="s">
        <v>23</v>
      </c>
      <c r="H3" s="41">
        <v>36901091</v>
      </c>
      <c r="I3" s="41" t="s">
        <v>177</v>
      </c>
    </row>
    <row r="4" spans="1:9" ht="47.25">
      <c r="A4" s="41" t="s">
        <v>174</v>
      </c>
      <c r="B4" s="41" t="s">
        <v>178</v>
      </c>
      <c r="C4" s="44">
        <v>50000</v>
      </c>
      <c r="D4" s="42" t="s">
        <v>179</v>
      </c>
      <c r="E4" s="42" t="s">
        <v>180</v>
      </c>
      <c r="F4" s="41">
        <v>38300191</v>
      </c>
      <c r="G4" s="41" t="s">
        <v>23</v>
      </c>
      <c r="H4" s="41">
        <v>3690113</v>
      </c>
      <c r="I4" s="41" t="s">
        <v>130</v>
      </c>
    </row>
    <row r="5" spans="1:9" ht="63">
      <c r="A5" s="62" t="s">
        <v>181</v>
      </c>
      <c r="B5" s="62" t="s">
        <v>182</v>
      </c>
      <c r="C5" s="64">
        <v>125000</v>
      </c>
      <c r="D5" s="65" t="s">
        <v>183</v>
      </c>
      <c r="E5" s="65"/>
      <c r="F5" s="62">
        <v>38300191</v>
      </c>
      <c r="G5" s="62" t="s">
        <v>23</v>
      </c>
      <c r="H5" s="62">
        <v>3690105</v>
      </c>
      <c r="I5" s="62" t="s">
        <v>129</v>
      </c>
    </row>
    <row r="6" spans="1:9">
      <c r="A6" s="62" t="s">
        <v>184</v>
      </c>
      <c r="B6" s="62" t="s">
        <v>185</v>
      </c>
      <c r="C6" s="64">
        <f>643.5*1.17</f>
        <v>752.89499999999998</v>
      </c>
      <c r="D6" s="65" t="s">
        <v>186</v>
      </c>
      <c r="E6" s="65" t="s">
        <v>25</v>
      </c>
      <c r="F6" s="62">
        <v>38300191</v>
      </c>
      <c r="G6" s="62" t="s">
        <v>23</v>
      </c>
      <c r="H6" s="62">
        <v>36901021</v>
      </c>
      <c r="I6" s="62" t="s">
        <v>26</v>
      </c>
    </row>
    <row r="7" spans="1:9" ht="31.5">
      <c r="A7" s="62" t="s">
        <v>184</v>
      </c>
      <c r="B7" s="62" t="s">
        <v>185</v>
      </c>
      <c r="C7" s="64">
        <v>62100</v>
      </c>
      <c r="D7" s="65" t="s">
        <v>187</v>
      </c>
      <c r="E7" s="65" t="s">
        <v>25</v>
      </c>
      <c r="F7" s="62">
        <v>38300191</v>
      </c>
      <c r="G7" s="62" t="s">
        <v>23</v>
      </c>
      <c r="H7" s="62">
        <v>36901021</v>
      </c>
      <c r="I7" s="62" t="s">
        <v>26</v>
      </c>
    </row>
    <row r="8" spans="1:9">
      <c r="A8" s="62" t="s">
        <v>188</v>
      </c>
      <c r="B8" s="62" t="s">
        <v>189</v>
      </c>
      <c r="C8" s="64">
        <v>980</v>
      </c>
      <c r="D8" s="65" t="s">
        <v>190</v>
      </c>
      <c r="E8" s="65" t="s">
        <v>25</v>
      </c>
      <c r="F8" s="62">
        <v>38300191</v>
      </c>
      <c r="G8" s="62" t="s">
        <v>23</v>
      </c>
      <c r="H8" s="62">
        <v>36901021</v>
      </c>
      <c r="I8" s="62" t="s">
        <v>26</v>
      </c>
    </row>
    <row r="9" spans="1:9" s="74" customFormat="1" ht="31.5">
      <c r="A9" s="62" t="s">
        <v>188</v>
      </c>
      <c r="B9" s="62" t="s">
        <v>191</v>
      </c>
      <c r="C9" s="64">
        <v>36000</v>
      </c>
      <c r="D9" s="65" t="s">
        <v>192</v>
      </c>
      <c r="E9" s="65" t="s">
        <v>25</v>
      </c>
      <c r="F9" s="62">
        <v>38300198</v>
      </c>
      <c r="G9" s="62" t="s">
        <v>193</v>
      </c>
      <c r="H9" s="62">
        <v>369010912</v>
      </c>
      <c r="I9" s="62" t="s">
        <v>194</v>
      </c>
    </row>
    <row r="10" spans="1:9" s="74" customFormat="1" ht="47.25">
      <c r="A10" s="62" t="s">
        <v>188</v>
      </c>
      <c r="B10" s="62" t="s">
        <v>195</v>
      </c>
      <c r="C10" s="64">
        <v>20000</v>
      </c>
      <c r="D10" s="65" t="s">
        <v>196</v>
      </c>
      <c r="E10" s="65" t="s">
        <v>25</v>
      </c>
      <c r="F10" s="62">
        <v>38300191</v>
      </c>
      <c r="G10" s="62" t="s">
        <v>23</v>
      </c>
      <c r="H10" s="62">
        <v>36901021</v>
      </c>
      <c r="I10" s="62" t="s">
        <v>26</v>
      </c>
    </row>
    <row r="11" spans="1:9" ht="31.5">
      <c r="A11" s="62" t="s">
        <v>197</v>
      </c>
      <c r="B11" s="62" t="s">
        <v>198</v>
      </c>
      <c r="C11" s="64">
        <v>20000</v>
      </c>
      <c r="D11" s="65" t="s">
        <v>199</v>
      </c>
      <c r="E11" s="65" t="s">
        <v>25</v>
      </c>
      <c r="F11" s="62">
        <v>38300191</v>
      </c>
      <c r="G11" s="62" t="s">
        <v>23</v>
      </c>
      <c r="H11" s="62">
        <v>3690103</v>
      </c>
      <c r="I11" s="62" t="s">
        <v>27</v>
      </c>
    </row>
    <row r="12" spans="1:9">
      <c r="A12" s="62" t="s">
        <v>200</v>
      </c>
      <c r="B12" s="62" t="s">
        <v>201</v>
      </c>
      <c r="C12" s="64">
        <v>2650</v>
      </c>
      <c r="D12" s="65" t="s">
        <v>202</v>
      </c>
      <c r="E12" s="65" t="s">
        <v>25</v>
      </c>
      <c r="F12" s="62">
        <v>38300191</v>
      </c>
      <c r="G12" s="62" t="s">
        <v>23</v>
      </c>
      <c r="H12" s="62">
        <v>36901021</v>
      </c>
      <c r="I12" s="62" t="s">
        <v>26</v>
      </c>
    </row>
    <row r="13" spans="1:9">
      <c r="A13" s="62" t="s">
        <v>200</v>
      </c>
      <c r="B13" s="62" t="s">
        <v>203</v>
      </c>
      <c r="C13" s="64">
        <v>19980</v>
      </c>
      <c r="D13" s="65" t="s">
        <v>204</v>
      </c>
      <c r="E13" s="65" t="s">
        <v>25</v>
      </c>
      <c r="F13" s="62">
        <v>38300191</v>
      </c>
      <c r="G13" s="62" t="s">
        <v>23</v>
      </c>
      <c r="H13" s="62">
        <v>3690103</v>
      </c>
      <c r="I13" s="62" t="s">
        <v>27</v>
      </c>
    </row>
    <row r="14" spans="1:9" ht="31.5">
      <c r="A14" s="62" t="s">
        <v>205</v>
      </c>
      <c r="B14" s="62" t="s">
        <v>206</v>
      </c>
      <c r="C14" s="64">
        <v>5000</v>
      </c>
      <c r="D14" s="65" t="s">
        <v>207</v>
      </c>
      <c r="E14" s="65" t="s">
        <v>25</v>
      </c>
      <c r="F14" s="62">
        <v>38300191</v>
      </c>
      <c r="G14" s="62" t="s">
        <v>23</v>
      </c>
      <c r="H14" s="62">
        <v>36901022</v>
      </c>
      <c r="I14" s="62" t="s">
        <v>28</v>
      </c>
    </row>
    <row r="15" spans="1:9">
      <c r="A15" s="62" t="s">
        <v>205</v>
      </c>
      <c r="B15" s="62" t="s">
        <v>208</v>
      </c>
      <c r="C15" s="64">
        <v>5616</v>
      </c>
      <c r="D15" s="65" t="s">
        <v>209</v>
      </c>
      <c r="E15" s="65" t="s">
        <v>25</v>
      </c>
      <c r="F15" s="62">
        <v>38300191</v>
      </c>
      <c r="G15" s="62" t="s">
        <v>23</v>
      </c>
      <c r="H15" s="62">
        <v>36901022</v>
      </c>
      <c r="I15" s="62" t="s">
        <v>28</v>
      </c>
    </row>
    <row r="16" spans="1:9" ht="31.5">
      <c r="A16" s="62" t="s">
        <v>205</v>
      </c>
      <c r="B16" s="62" t="s">
        <v>210</v>
      </c>
      <c r="C16" s="64">
        <v>3600</v>
      </c>
      <c r="D16" s="65" t="s">
        <v>211</v>
      </c>
      <c r="E16" s="65" t="s">
        <v>25</v>
      </c>
      <c r="F16" s="62">
        <v>38300191</v>
      </c>
      <c r="G16" s="62" t="s">
        <v>23</v>
      </c>
      <c r="H16" s="62">
        <v>3690112</v>
      </c>
      <c r="I16" s="62" t="s">
        <v>212</v>
      </c>
    </row>
    <row r="17" spans="1:9">
      <c r="A17" s="62" t="s">
        <v>213</v>
      </c>
      <c r="B17" s="62" t="s">
        <v>131</v>
      </c>
      <c r="C17" s="64">
        <v>2867</v>
      </c>
      <c r="D17" s="65" t="s">
        <v>214</v>
      </c>
      <c r="E17" s="65" t="s">
        <v>25</v>
      </c>
      <c r="F17" s="62">
        <v>38300191</v>
      </c>
      <c r="G17" s="62" t="s">
        <v>23</v>
      </c>
      <c r="H17" s="62">
        <v>36901024</v>
      </c>
      <c r="I17" s="62" t="s">
        <v>24</v>
      </c>
    </row>
    <row r="18" spans="1:9" s="74" customFormat="1" ht="63">
      <c r="A18" s="62" t="s">
        <v>215</v>
      </c>
      <c r="B18" s="62" t="s">
        <v>195</v>
      </c>
      <c r="C18" s="64">
        <v>65520</v>
      </c>
      <c r="D18" s="65" t="s">
        <v>216</v>
      </c>
      <c r="E18" s="65" t="s">
        <v>25</v>
      </c>
      <c r="F18" s="62">
        <v>38300191</v>
      </c>
      <c r="G18" s="62" t="s">
        <v>23</v>
      </c>
      <c r="H18" s="62">
        <v>36901021</v>
      </c>
      <c r="I18" s="62" t="s">
        <v>26</v>
      </c>
    </row>
    <row r="19" spans="1:9" ht="31.5">
      <c r="A19" s="41" t="s">
        <v>215</v>
      </c>
      <c r="B19" s="41" t="s">
        <v>217</v>
      </c>
      <c r="C19" s="44">
        <v>18378</v>
      </c>
      <c r="D19" s="42" t="s">
        <v>218</v>
      </c>
      <c r="E19" s="42" t="s">
        <v>25</v>
      </c>
      <c r="F19" s="41">
        <v>38300191</v>
      </c>
      <c r="G19" s="41" t="s">
        <v>23</v>
      </c>
      <c r="H19" s="41">
        <v>36901021</v>
      </c>
      <c r="I19" s="41" t="s">
        <v>26</v>
      </c>
    </row>
    <row r="20" spans="1:9" s="74" customFormat="1" ht="31.5">
      <c r="A20" s="62" t="s">
        <v>215</v>
      </c>
      <c r="B20" s="62" t="s">
        <v>219</v>
      </c>
      <c r="C20" s="64">
        <v>11170</v>
      </c>
      <c r="D20" s="65" t="s">
        <v>220</v>
      </c>
      <c r="E20" s="65" t="s">
        <v>25</v>
      </c>
      <c r="F20" s="62">
        <v>38300191</v>
      </c>
      <c r="G20" s="62" t="s">
        <v>23</v>
      </c>
      <c r="H20" s="62">
        <v>36901021</v>
      </c>
      <c r="I20" s="62" t="s">
        <v>26</v>
      </c>
    </row>
    <row r="21" spans="1:9" s="74" customFormat="1" ht="47.25">
      <c r="A21" s="62" t="s">
        <v>215</v>
      </c>
      <c r="B21" s="62" t="s">
        <v>221</v>
      </c>
      <c r="C21" s="64">
        <v>11700</v>
      </c>
      <c r="D21" s="65" t="s">
        <v>222</v>
      </c>
      <c r="E21" s="65" t="s">
        <v>25</v>
      </c>
      <c r="F21" s="62">
        <v>38300191</v>
      </c>
      <c r="G21" s="62" t="s">
        <v>23</v>
      </c>
      <c r="H21" s="62">
        <v>36901021</v>
      </c>
      <c r="I21" s="62" t="s">
        <v>26</v>
      </c>
    </row>
    <row r="22" spans="1:9">
      <c r="A22" s="62" t="s">
        <v>223</v>
      </c>
      <c r="B22" s="62" t="s">
        <v>224</v>
      </c>
      <c r="C22" s="64">
        <v>1170</v>
      </c>
      <c r="D22" s="65" t="s">
        <v>225</v>
      </c>
      <c r="E22" s="65" t="s">
        <v>25</v>
      </c>
      <c r="F22" s="62">
        <v>38300191</v>
      </c>
      <c r="G22" s="62" t="s">
        <v>23</v>
      </c>
      <c r="H22" s="62">
        <v>36901022</v>
      </c>
      <c r="I22" s="62" t="s">
        <v>28</v>
      </c>
    </row>
    <row r="23" spans="1:9" s="74" customFormat="1">
      <c r="A23" s="62" t="s">
        <v>226</v>
      </c>
      <c r="B23" s="62" t="s">
        <v>227</v>
      </c>
      <c r="C23" s="64">
        <v>32174.999999999996</v>
      </c>
      <c r="D23" s="65" t="s">
        <v>228</v>
      </c>
      <c r="E23" s="65" t="s">
        <v>25</v>
      </c>
      <c r="F23" s="62">
        <v>38300191</v>
      </c>
      <c r="G23" s="62" t="s">
        <v>23</v>
      </c>
      <c r="H23" s="62">
        <v>36901091</v>
      </c>
      <c r="I23" s="62" t="s">
        <v>177</v>
      </c>
    </row>
    <row r="24" spans="1:9">
      <c r="C24" s="45">
        <f>SUM(C2:C23)</f>
        <v>499981.636</v>
      </c>
    </row>
  </sheetData>
  <autoFilter ref="A1:I24" xr:uid="{00000000-0009-0000-0000-000001000000}"/>
  <pageMargins left="0.25" right="0.25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F033-98B2-41A5-BC9A-BE5D792C7A63}">
  <dimension ref="A1:F24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5" sqref="C15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31.5">
      <c r="C2" s="4" t="s">
        <v>7</v>
      </c>
      <c r="D2" s="25" t="s">
        <v>407</v>
      </c>
      <c r="F2"/>
    </row>
    <row r="3" spans="1:6" s="3" customFormat="1" ht="15.75">
      <c r="C3" s="27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408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15" t="s">
        <v>414</v>
      </c>
      <c r="D8" s="16">
        <v>1800</v>
      </c>
    </row>
    <row r="9" spans="1:6" s="17" customFormat="1" ht="15">
      <c r="A9" s="14">
        <v>2</v>
      </c>
      <c r="B9" s="15"/>
      <c r="C9" s="15" t="s">
        <v>416</v>
      </c>
      <c r="D9" s="16">
        <v>2866</v>
      </c>
    </row>
    <row r="10" spans="1:6" s="17" customFormat="1" ht="15">
      <c r="A10" s="14">
        <v>3</v>
      </c>
      <c r="B10" s="15"/>
      <c r="C10" s="15" t="s">
        <v>413</v>
      </c>
      <c r="D10" s="16">
        <v>12000</v>
      </c>
    </row>
    <row r="11" spans="1:6" s="17" customFormat="1" ht="15">
      <c r="A11" s="14">
        <v>4</v>
      </c>
      <c r="B11" s="15"/>
      <c r="C11" s="15" t="s">
        <v>411</v>
      </c>
      <c r="D11" s="16">
        <f>4000+9780</f>
        <v>13780</v>
      </c>
    </row>
    <row r="12" spans="1:6" s="17" customFormat="1" ht="15">
      <c r="A12" s="14">
        <v>5</v>
      </c>
      <c r="B12" s="15"/>
      <c r="C12" s="15" t="s">
        <v>417</v>
      </c>
      <c r="D12" s="16">
        <v>15329</v>
      </c>
    </row>
    <row r="13" spans="1:6" s="17" customFormat="1" ht="15">
      <c r="A13" s="14">
        <v>6</v>
      </c>
      <c r="B13" s="15"/>
      <c r="C13" s="15" t="s">
        <v>415</v>
      </c>
      <c r="D13" s="16">
        <v>16400</v>
      </c>
    </row>
    <row r="14" spans="1:6" s="17" customFormat="1" ht="15">
      <c r="A14" s="14">
        <v>7</v>
      </c>
      <c r="B14" s="15"/>
      <c r="C14" s="24" t="s">
        <v>418</v>
      </c>
      <c r="D14" s="16">
        <v>32175</v>
      </c>
    </row>
    <row r="15" spans="1:6" s="17" customFormat="1" ht="15">
      <c r="A15" s="14">
        <v>8</v>
      </c>
      <c r="B15" s="15"/>
      <c r="C15" s="26" t="s">
        <v>409</v>
      </c>
      <c r="D15" s="16">
        <v>39980</v>
      </c>
    </row>
    <row r="16" spans="1:6" ht="15">
      <c r="A16" s="14">
        <v>9</v>
      </c>
      <c r="B16" s="15"/>
      <c r="C16" s="15" t="s">
        <v>419</v>
      </c>
      <c r="D16" s="16">
        <v>59700</v>
      </c>
    </row>
    <row r="17" spans="1:4" ht="15">
      <c r="A17" s="14">
        <v>10</v>
      </c>
      <c r="B17" s="15"/>
      <c r="C17" s="15" t="s">
        <v>412</v>
      </c>
      <c r="D17" s="16">
        <v>65520</v>
      </c>
    </row>
    <row r="18" spans="1:4" ht="15">
      <c r="A18" s="14">
        <v>11</v>
      </c>
      <c r="B18" s="15"/>
      <c r="C18" s="15" t="s">
        <v>410</v>
      </c>
      <c r="D18" s="16">
        <v>125000</v>
      </c>
    </row>
    <row r="19" spans="1:4" ht="15">
      <c r="A19" s="14"/>
      <c r="B19" s="28"/>
      <c r="C19" s="28"/>
      <c r="D19" s="29">
        <f>SUBTOTAL(109,D8:D18)</f>
        <v>384550</v>
      </c>
    </row>
    <row r="20" spans="1:4" ht="15">
      <c r="A20" s="18"/>
      <c r="B20" s="15"/>
      <c r="C20" s="15"/>
      <c r="D20" s="16"/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rightToLeft="1" workbookViewId="0">
      <selection activeCell="E45" sqref="E45"/>
    </sheetView>
  </sheetViews>
  <sheetFormatPr defaultRowHeight="14.25"/>
  <cols>
    <col min="1" max="1" width="7.25" bestFit="1" customWidth="1"/>
    <col min="2" max="2" width="12" bestFit="1" customWidth="1"/>
    <col min="3" max="3" width="45.5" customWidth="1"/>
    <col min="4" max="4" width="24.625" customWidth="1"/>
    <col min="5" max="5" width="33" bestFit="1" customWidth="1"/>
    <col min="6" max="6" width="16" customWidth="1"/>
    <col min="8" max="8" width="10.875" bestFit="1" customWidth="1"/>
  </cols>
  <sheetData>
    <row r="1" spans="1:6">
      <c r="A1" s="32" t="s">
        <v>32</v>
      </c>
      <c r="B1" s="32" t="s">
        <v>33</v>
      </c>
      <c r="C1" s="32" t="s">
        <v>34</v>
      </c>
      <c r="D1" s="32" t="s">
        <v>35</v>
      </c>
      <c r="E1" s="32" t="s">
        <v>36</v>
      </c>
      <c r="F1" s="32" t="s">
        <v>37</v>
      </c>
    </row>
    <row r="2" spans="1:6" hidden="1">
      <c r="A2" s="32">
        <v>28339</v>
      </c>
      <c r="B2" s="32" t="s">
        <v>38</v>
      </c>
      <c r="C2" s="31" t="s">
        <v>39</v>
      </c>
      <c r="D2" s="33">
        <v>8300004</v>
      </c>
      <c r="E2" s="32" t="s">
        <v>40</v>
      </c>
      <c r="F2" s="33">
        <f>'[1]החרגות בפועל'!D2</f>
        <v>7900000</v>
      </c>
    </row>
    <row r="3" spans="1:6" hidden="1">
      <c r="A3" s="32">
        <v>28553</v>
      </c>
      <c r="B3" s="32" t="s">
        <v>41</v>
      </c>
      <c r="C3" s="31" t="s">
        <v>42</v>
      </c>
      <c r="D3" s="33">
        <v>26800000</v>
      </c>
      <c r="E3" s="32" t="s">
        <v>40</v>
      </c>
      <c r="F3" s="33">
        <f>'[1]החרגות בפועל'!D8</f>
        <v>26703517</v>
      </c>
    </row>
    <row r="4" spans="1:6" hidden="1">
      <c r="A4" s="32">
        <v>29777</v>
      </c>
      <c r="B4" s="32" t="s">
        <v>43</v>
      </c>
      <c r="C4" s="31" t="s">
        <v>44</v>
      </c>
      <c r="D4" s="33">
        <v>363106</v>
      </c>
      <c r="E4" s="32" t="s">
        <v>45</v>
      </c>
      <c r="F4" s="33">
        <v>0</v>
      </c>
    </row>
    <row r="5" spans="1:6" hidden="1">
      <c r="A5" s="32">
        <v>29908</v>
      </c>
      <c r="B5" s="32" t="s">
        <v>46</v>
      </c>
      <c r="C5" s="31" t="s">
        <v>47</v>
      </c>
      <c r="D5" s="33">
        <v>236226</v>
      </c>
      <c r="E5" s="32" t="s">
        <v>25</v>
      </c>
      <c r="F5" s="33">
        <f>'[1]החרגות בפועל'!D10</f>
        <v>236226</v>
      </c>
    </row>
    <row r="6" spans="1:6" hidden="1">
      <c r="A6" s="32">
        <v>30119</v>
      </c>
      <c r="B6" s="32" t="s">
        <v>48</v>
      </c>
      <c r="C6" s="31" t="s">
        <v>49</v>
      </c>
      <c r="D6" s="33">
        <v>650000000</v>
      </c>
      <c r="E6" s="32" t="s">
        <v>25</v>
      </c>
      <c r="F6" s="33">
        <f>Table2[[#This Row],[סכום מבוקש]]</f>
        <v>650000000</v>
      </c>
    </row>
    <row r="7" spans="1:6" hidden="1">
      <c r="A7" s="32">
        <v>30119</v>
      </c>
      <c r="B7" s="32" t="s">
        <v>48</v>
      </c>
      <c r="C7" s="31" t="s">
        <v>50</v>
      </c>
      <c r="D7" s="33">
        <v>1500000</v>
      </c>
      <c r="E7" s="32" t="s">
        <v>25</v>
      </c>
      <c r="F7" s="33">
        <f>'[1]החרגות בפועל'!D17</f>
        <v>1500000</v>
      </c>
    </row>
    <row r="8" spans="1:6" ht="28.5" hidden="1">
      <c r="A8" s="32">
        <v>30119</v>
      </c>
      <c r="B8" s="32" t="s">
        <v>48</v>
      </c>
      <c r="C8" s="31" t="s">
        <v>51</v>
      </c>
      <c r="D8" s="33">
        <v>200000</v>
      </c>
      <c r="E8" s="32" t="s">
        <v>25</v>
      </c>
      <c r="F8" s="33">
        <f>'[1]החרגות בפועל'!D35</f>
        <v>200000</v>
      </c>
    </row>
    <row r="9" spans="1:6" hidden="1">
      <c r="A9" s="32">
        <v>30127</v>
      </c>
      <c r="B9" s="32" t="s">
        <v>52</v>
      </c>
      <c r="C9" s="31" t="s">
        <v>53</v>
      </c>
      <c r="D9" s="33">
        <v>58500</v>
      </c>
      <c r="E9" s="32" t="s">
        <v>25</v>
      </c>
      <c r="F9" s="33">
        <f>'[1]החרגות בפועל'!D11</f>
        <v>58500</v>
      </c>
    </row>
    <row r="10" spans="1:6" hidden="1">
      <c r="A10" s="32">
        <v>30145</v>
      </c>
      <c r="B10" s="32" t="s">
        <v>54</v>
      </c>
      <c r="C10" s="31" t="s">
        <v>55</v>
      </c>
      <c r="D10" s="33">
        <v>2550000</v>
      </c>
      <c r="E10" s="32" t="s">
        <v>25</v>
      </c>
      <c r="F10" s="33">
        <f>'[1]החרגות בפועל'!D42</f>
        <v>2550000</v>
      </c>
    </row>
    <row r="11" spans="1:6" hidden="1">
      <c r="A11" s="32">
        <v>30325</v>
      </c>
      <c r="B11" s="32" t="s">
        <v>56</v>
      </c>
      <c r="C11" s="31" t="s">
        <v>57</v>
      </c>
      <c r="D11" s="33">
        <v>230864</v>
      </c>
      <c r="E11" s="32" t="s">
        <v>25</v>
      </c>
      <c r="F11" s="33">
        <f>'[1]החרגות בפועל'!D37+'[1]החרגות בפועל'!D38</f>
        <v>249352</v>
      </c>
    </row>
    <row r="12" spans="1:6" hidden="1">
      <c r="A12" s="32">
        <v>30329</v>
      </c>
      <c r="B12" s="32" t="s">
        <v>56</v>
      </c>
      <c r="C12" s="31" t="s">
        <v>58</v>
      </c>
      <c r="D12" s="33">
        <v>555994591</v>
      </c>
      <c r="E12" s="32" t="s">
        <v>25</v>
      </c>
      <c r="F12" s="33">
        <f>Table2[[#This Row],[סכום מבוקש]]</f>
        <v>555994591</v>
      </c>
    </row>
    <row r="13" spans="1:6" hidden="1">
      <c r="A13" s="32">
        <v>30334</v>
      </c>
      <c r="B13" s="32" t="s">
        <v>56</v>
      </c>
      <c r="C13" s="31" t="s">
        <v>59</v>
      </c>
      <c r="D13" s="33">
        <v>7300000</v>
      </c>
      <c r="E13" s="32" t="s">
        <v>25</v>
      </c>
      <c r="F13" s="33">
        <f>'[1]החרגות בפועל'!D40</f>
        <v>7300000</v>
      </c>
    </row>
    <row r="14" spans="1:6" hidden="1">
      <c r="A14" s="32">
        <v>30364</v>
      </c>
      <c r="B14" s="32" t="s">
        <v>60</v>
      </c>
      <c r="C14" s="31" t="s">
        <v>61</v>
      </c>
      <c r="D14" s="33">
        <v>88178</v>
      </c>
      <c r="E14" s="32" t="s">
        <v>25</v>
      </c>
      <c r="F14" s="33">
        <f>'[1]החרגות בפועל'!D36</f>
        <v>88000</v>
      </c>
    </row>
    <row r="15" spans="1:6" hidden="1">
      <c r="A15" s="32">
        <v>30400</v>
      </c>
      <c r="B15" s="32" t="s">
        <v>62</v>
      </c>
      <c r="C15" s="31" t="s">
        <v>63</v>
      </c>
      <c r="D15" s="33">
        <v>1200000000</v>
      </c>
      <c r="E15" s="32" t="s">
        <v>25</v>
      </c>
      <c r="F15" s="33">
        <f>Table2[[#This Row],[סכום מבוקש]]</f>
        <v>1200000000</v>
      </c>
    </row>
    <row r="16" spans="1:6" hidden="1">
      <c r="A16" s="32">
        <v>30400</v>
      </c>
      <c r="B16" s="32" t="s">
        <v>62</v>
      </c>
      <c r="C16" s="31" t="s">
        <v>64</v>
      </c>
      <c r="D16" s="33">
        <v>2000000</v>
      </c>
      <c r="E16" s="32" t="s">
        <v>25</v>
      </c>
      <c r="F16" s="33">
        <f>Table2[[#This Row],[סכום מבוקש]]</f>
        <v>2000000</v>
      </c>
    </row>
    <row r="17" spans="1:6" hidden="1">
      <c r="A17" s="32">
        <v>30951</v>
      </c>
      <c r="B17" s="32" t="s">
        <v>65</v>
      </c>
      <c r="C17" s="31" t="s">
        <v>66</v>
      </c>
      <c r="D17" s="33">
        <v>119340</v>
      </c>
      <c r="E17" s="32" t="s">
        <v>67</v>
      </c>
      <c r="F17" s="33">
        <v>0</v>
      </c>
    </row>
    <row r="18" spans="1:6" ht="28.5" hidden="1">
      <c r="A18" s="32">
        <v>30960</v>
      </c>
      <c r="B18" s="32" t="s">
        <v>65</v>
      </c>
      <c r="C18" s="31" t="s">
        <v>68</v>
      </c>
      <c r="D18" s="33">
        <v>1398921</v>
      </c>
      <c r="E18" s="32" t="s">
        <v>69</v>
      </c>
      <c r="F18" s="33">
        <f>'[1]החרגות בפועל'!D44+'[1]החרגות בפועל'!D43</f>
        <v>40622</v>
      </c>
    </row>
    <row r="19" spans="1:6" hidden="1">
      <c r="A19" s="32">
        <v>31152</v>
      </c>
      <c r="B19" s="32" t="s">
        <v>70</v>
      </c>
      <c r="C19" s="31" t="s">
        <v>71</v>
      </c>
      <c r="D19" s="33">
        <v>35100</v>
      </c>
      <c r="E19" s="32" t="s">
        <v>72</v>
      </c>
      <c r="F19" s="33">
        <v>0</v>
      </c>
    </row>
    <row r="20" spans="1:6" hidden="1">
      <c r="A20" s="32">
        <v>31201</v>
      </c>
      <c r="B20" s="32" t="s">
        <v>73</v>
      </c>
      <c r="C20" s="31" t="s">
        <v>74</v>
      </c>
      <c r="D20" s="33">
        <v>99876</v>
      </c>
      <c r="E20" s="32" t="s">
        <v>25</v>
      </c>
      <c r="F20" s="33">
        <f>'[1]החרגות בפועל'!D46</f>
        <v>99876</v>
      </c>
    </row>
    <row r="21" spans="1:6" hidden="1">
      <c r="A21" s="32">
        <v>31474</v>
      </c>
      <c r="B21" s="32" t="s">
        <v>75</v>
      </c>
      <c r="C21" s="31" t="s">
        <v>76</v>
      </c>
      <c r="D21" s="33">
        <v>124628</v>
      </c>
      <c r="E21" s="32" t="s">
        <v>25</v>
      </c>
      <c r="F21" s="33">
        <f>'[1]החרגות בפועל'!D47+'[1]החרגות בפועל'!D48</f>
        <v>124628.4</v>
      </c>
    </row>
    <row r="22" spans="1:6" hidden="1">
      <c r="A22" s="32">
        <v>31574</v>
      </c>
      <c r="B22" s="32" t="s">
        <v>77</v>
      </c>
      <c r="C22" s="31" t="s">
        <v>78</v>
      </c>
      <c r="D22" s="33">
        <v>24537</v>
      </c>
      <c r="E22" s="32" t="s">
        <v>25</v>
      </c>
      <c r="F22" s="33">
        <v>24537</v>
      </c>
    </row>
    <row r="23" spans="1:6" hidden="1">
      <c r="A23" s="32">
        <v>31946</v>
      </c>
      <c r="B23" s="32" t="s">
        <v>79</v>
      </c>
      <c r="C23" s="31" t="s">
        <v>80</v>
      </c>
      <c r="D23" s="33">
        <v>18000</v>
      </c>
      <c r="E23" s="32" t="s">
        <v>25</v>
      </c>
      <c r="F23" s="33">
        <v>18000</v>
      </c>
    </row>
    <row r="24" spans="1:6" hidden="1">
      <c r="A24" s="32">
        <v>32179</v>
      </c>
      <c r="B24" s="32" t="s">
        <v>31</v>
      </c>
      <c r="C24" s="31" t="s">
        <v>81</v>
      </c>
      <c r="D24" s="33">
        <f>20000*1.17</f>
        <v>23400</v>
      </c>
      <c r="E24" s="32" t="s">
        <v>25</v>
      </c>
      <c r="F24" s="33">
        <v>23400</v>
      </c>
    </row>
    <row r="25" spans="1:6" ht="28.5" hidden="1">
      <c r="A25" s="32">
        <v>32180</v>
      </c>
      <c r="B25" s="32" t="s">
        <v>31</v>
      </c>
      <c r="C25" s="31" t="s">
        <v>82</v>
      </c>
      <c r="D25" s="33">
        <v>2880584</v>
      </c>
      <c r="E25" s="32" t="s">
        <v>25</v>
      </c>
      <c r="F25" s="33">
        <v>2880584</v>
      </c>
    </row>
    <row r="26" spans="1:6" hidden="1">
      <c r="A26" s="32">
        <v>32202</v>
      </c>
      <c r="B26" s="32" t="s">
        <v>29</v>
      </c>
      <c r="C26" s="31" t="s">
        <v>83</v>
      </c>
      <c r="D26" s="33">
        <v>146639</v>
      </c>
      <c r="E26" s="32" t="s">
        <v>25</v>
      </c>
      <c r="F26" s="33">
        <v>146639</v>
      </c>
    </row>
    <row r="27" spans="1:6" ht="28.5" hidden="1">
      <c r="A27" s="32">
        <v>32238</v>
      </c>
      <c r="B27" s="32" t="s">
        <v>30</v>
      </c>
      <c r="C27" s="31" t="s">
        <v>84</v>
      </c>
      <c r="D27" s="33">
        <v>100000</v>
      </c>
      <c r="E27" s="32" t="s">
        <v>25</v>
      </c>
      <c r="F27" s="33">
        <v>50000</v>
      </c>
    </row>
    <row r="28" spans="1:6" ht="42.75" hidden="1">
      <c r="A28" s="32">
        <v>32478</v>
      </c>
      <c r="B28" s="32" t="s">
        <v>85</v>
      </c>
      <c r="C28" s="31" t="s">
        <v>86</v>
      </c>
      <c r="D28" s="33">
        <v>1289340</v>
      </c>
      <c r="E28" s="32" t="s">
        <v>25</v>
      </c>
      <c r="F28" s="33">
        <v>1289340</v>
      </c>
    </row>
    <row r="29" spans="1:6" ht="28.5" hidden="1">
      <c r="A29" s="32">
        <v>32571</v>
      </c>
      <c r="B29" s="32" t="s">
        <v>87</v>
      </c>
      <c r="C29" s="31" t="s">
        <v>88</v>
      </c>
      <c r="D29" s="33">
        <v>250000</v>
      </c>
      <c r="E29" s="32" t="s">
        <v>67</v>
      </c>
      <c r="F29" s="33">
        <v>0</v>
      </c>
    </row>
    <row r="30" spans="1:6" ht="42.75" hidden="1">
      <c r="A30" s="32">
        <v>32952</v>
      </c>
      <c r="B30" s="32" t="s">
        <v>89</v>
      </c>
      <c r="C30" s="31" t="s">
        <v>90</v>
      </c>
      <c r="D30" s="33">
        <v>3550000</v>
      </c>
      <c r="E30" s="32"/>
      <c r="F30" s="33">
        <v>0</v>
      </c>
    </row>
    <row r="31" spans="1:6" ht="42.75" hidden="1">
      <c r="A31" s="32">
        <v>33018</v>
      </c>
      <c r="B31" s="32" t="s">
        <v>91</v>
      </c>
      <c r="C31" s="31" t="s">
        <v>92</v>
      </c>
      <c r="D31" s="33">
        <v>200000000</v>
      </c>
      <c r="E31" s="32"/>
      <c r="F31" s="33">
        <v>0</v>
      </c>
    </row>
    <row r="32" spans="1:6" hidden="1">
      <c r="A32" s="32"/>
      <c r="B32" s="32"/>
      <c r="C32" s="31"/>
      <c r="D32" s="33"/>
      <c r="E32" s="32"/>
      <c r="F32" s="33">
        <v>0</v>
      </c>
    </row>
    <row r="33" spans="1:6" hidden="1">
      <c r="A33" s="32"/>
      <c r="B33" s="32"/>
      <c r="C33" s="31"/>
      <c r="D33" s="33"/>
      <c r="E33" s="32"/>
      <c r="F33" s="33">
        <v>0</v>
      </c>
    </row>
    <row r="34" spans="1:6" hidden="1">
      <c r="A34" s="32"/>
      <c r="B34" s="32"/>
      <c r="C34" s="31"/>
      <c r="D34" s="33"/>
      <c r="E34" s="32"/>
      <c r="F34" s="33">
        <v>0</v>
      </c>
    </row>
    <row r="35" spans="1:6" hidden="1">
      <c r="A35" s="32"/>
      <c r="B35" s="32"/>
      <c r="C35" s="31"/>
      <c r="D35" s="33"/>
      <c r="E35" s="32"/>
      <c r="F35" s="33">
        <v>0</v>
      </c>
    </row>
    <row r="36" spans="1:6" hidden="1">
      <c r="A36" s="32"/>
      <c r="B36" s="32"/>
      <c r="C36" s="31"/>
      <c r="D36" s="33"/>
      <c r="E36" s="32"/>
      <c r="F36" s="33">
        <v>0</v>
      </c>
    </row>
    <row r="37" spans="1:6" s="34" customFormat="1" ht="42.75">
      <c r="A37" s="35">
        <v>33018</v>
      </c>
      <c r="B37" s="35" t="s">
        <v>91</v>
      </c>
      <c r="C37" s="36" t="s">
        <v>92</v>
      </c>
      <c r="D37" s="37">
        <v>200000000</v>
      </c>
      <c r="E37" s="35"/>
      <c r="F37" s="37">
        <v>0</v>
      </c>
    </row>
    <row r="38" spans="1:6" s="34" customFormat="1" ht="28.5">
      <c r="A38" s="38">
        <v>33100</v>
      </c>
      <c r="B38" s="38" t="s">
        <v>134</v>
      </c>
      <c r="C38" s="39" t="s">
        <v>157</v>
      </c>
      <c r="D38" s="40">
        <v>5200000</v>
      </c>
      <c r="E38" s="38" t="s">
        <v>25</v>
      </c>
      <c r="F38" s="40">
        <v>3550000</v>
      </c>
    </row>
    <row r="39" spans="1:6" s="34" customFormat="1">
      <c r="A39" s="38">
        <v>33169</v>
      </c>
      <c r="B39" s="38" t="s">
        <v>132</v>
      </c>
      <c r="C39" s="39" t="s">
        <v>158</v>
      </c>
      <c r="D39" s="40">
        <v>1475000</v>
      </c>
      <c r="E39" s="38" t="s">
        <v>25</v>
      </c>
      <c r="F39" s="40">
        <v>1475000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אוקטובר</vt:lpstr>
      <vt:lpstr>דוח תנועות</vt:lpstr>
      <vt:lpstr>קובץ החרגות</vt:lpstr>
      <vt:lpstr>נובמבר</vt:lpstr>
      <vt:lpstr>דוח פניות לאוצר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2020-12-13T10:33:05Z</dcterms:modified>
  <cp:category/>
</cp:coreProperties>
</file>