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AppData\Local\Microsoft\Windows\Temporary Internet Files\Content.Outlook\D7UX9S25\"/>
    </mc:Choice>
  </mc:AlternateContent>
  <xr:revisionPtr revIDLastSave="0" documentId="13_ncr:1_{C3C39394-D0C8-477A-B6F8-5DE91D0AE975}" xr6:coauthVersionLast="44" xr6:coauthVersionMax="44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יולי" sheetId="9" state="hidden" r:id="rId1"/>
    <sheet name="דוח תנועות" sheetId="8" state="hidden" r:id="rId2"/>
    <sheet name="קובץ החרגות" sheetId="7" state="hidden" r:id="rId3"/>
    <sheet name="אוגוסט" sheetId="12" r:id="rId4"/>
  </sheets>
  <definedNames>
    <definedName name="_xlnm._FilterDatabase" localSheetId="1" hidden="1">'דוח תנועות'!$A$1:$K$158</definedName>
    <definedName name="_xlnm._FilterDatabase" localSheetId="2" hidden="1">'קובץ החרגות'!$A$1:$I$19</definedName>
    <definedName name="נספח_ב" localSheetId="3">אוגוסט!#REF!</definedName>
    <definedName name="נספח_ב" localSheetId="0">יולי!#REF!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2" l="1"/>
  <c r="C20" i="7" l="1"/>
  <c r="C21" i="7" s="1"/>
  <c r="D10" i="12"/>
  <c r="C19" i="7" l="1"/>
  <c r="D22" i="9" l="1"/>
  <c r="D9" i="9"/>
  <c r="D18" i="9"/>
</calcChain>
</file>

<file path=xl/sharedStrings.xml><?xml version="1.0" encoding="utf-8"?>
<sst xmlns="http://schemas.openxmlformats.org/spreadsheetml/2006/main" count="1405" uniqueCount="284">
  <si>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</si>
  <si>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</si>
  <si>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</si>
  <si>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</si>
  <si>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</si>
  <si>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</si>
  <si>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</si>
  <si>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הזמנת רכש</t>
  </si>
  <si>
    <t>יצירה/שינוי</t>
  </si>
  <si>
    <t>30</t>
  </si>
  <si>
    <t>חריגה/סגירה</t>
  </si>
  <si>
    <t>10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</si>
  <si>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</si>
  <si>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</si>
  <si>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</si>
  <si>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</si>
  <si>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</si>
  <si>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</si>
  <si>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</si>
  <si>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</si>
  <si>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</si>
  <si>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</si>
  <si>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</si>
  <si>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</si>
  <si>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</si>
  <si>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</si>
  <si>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</si>
  <si>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</si>
  <si>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תפעול</t>
  </si>
  <si>
    <t>שיווק</t>
  </si>
  <si>
    <t>משרדיות</t>
  </si>
  <si>
    <t>אושר</t>
  </si>
  <si>
    <t>שירותי תרגום</t>
  </si>
  <si>
    <t>טלפון סלולר</t>
  </si>
  <si>
    <t xml:space="preserve">מחשוב </t>
  </si>
  <si>
    <t>שכר</t>
  </si>
  <si>
    <t>משאבים</t>
  </si>
  <si>
    <t>נייד 13.3 - FUJITSU U939 שחור כולל 3 ש"א</t>
  </si>
  <si>
    <t>הר 2.4 תח' עגינה ומטען מקור' של היצרן</t>
  </si>
  <si>
    <t>הר 2.4 החלפת זיכרון ל16GB עם הזמנת המחשב</t>
  </si>
  <si>
    <t>הר 2.4 שדרוג למעבד i7 8550U בהזמנת המחשב</t>
  </si>
  <si>
    <t>Proofpoint</t>
  </si>
  <si>
    <t>50</t>
  </si>
  <si>
    <t>דוח החרגות לחודש: יולי 2020</t>
  </si>
  <si>
    <t>פרסומי חודש 07/2020 בהתאם להוראות סעיף 49(ב) לחוק יסודות התקציב, תשמ"ה-1985</t>
  </si>
  <si>
    <t>מעבר לירושלים</t>
  </si>
  <si>
    <t>שלמה סיקס- 2020</t>
  </si>
  <si>
    <t>חשבות</t>
  </si>
  <si>
    <t>אריה דסל</t>
  </si>
  <si>
    <t/>
  </si>
  <si>
    <t>4501480810</t>
  </si>
  <si>
    <t>70</t>
  </si>
  <si>
    <t>4501925169</t>
  </si>
  <si>
    <t>A pack of 360 Images, Standard licence I</t>
  </si>
  <si>
    <t>4501851655</t>
  </si>
  <si>
    <t>20</t>
  </si>
  <si>
    <t>שירותי ביקורת פנים כספית</t>
  </si>
  <si>
    <t>40</t>
  </si>
  <si>
    <t>4501889185</t>
  </si>
  <si>
    <t>תמיכה בזום ובוועידות מרחוק</t>
  </si>
  <si>
    <t>הצמדה/שערוך, חריגה/סגירה</t>
  </si>
  <si>
    <t>הצמדה/שערוך</t>
  </si>
  <si>
    <t>80</t>
  </si>
  <si>
    <t>90</t>
  </si>
  <si>
    <t>60</t>
  </si>
  <si>
    <t>100</t>
  </si>
  <si>
    <t>110</t>
  </si>
  <si>
    <t>4501843132</t>
  </si>
  <si>
    <t>מחשב נייד Lenovo - כנסת</t>
  </si>
  <si>
    <t>lLenovo Pad</t>
  </si>
  <si>
    <t>4501906730</t>
  </si>
  <si>
    <t>4501907308</t>
  </si>
  <si>
    <t>4501924261</t>
  </si>
  <si>
    <t>שירותי בדיקת קבצים</t>
  </si>
  <si>
    <t>4501810476</t>
  </si>
  <si>
    <t>4501851546</t>
  </si>
  <si>
    <t>שירותי סריקה ומפתוח - שירותים נוספים</t>
  </si>
  <si>
    <t>2</t>
  </si>
  <si>
    <t>4501923663</t>
  </si>
  <si>
    <t>מסך</t>
  </si>
  <si>
    <t>4501914292</t>
  </si>
  <si>
    <t>ציוד קצה + התקנה  - שווי שקלי</t>
  </si>
  <si>
    <t>תשלום פיננסי</t>
  </si>
  <si>
    <t>התאמת רווח והפסד</t>
  </si>
  <si>
    <t>פז- דלק ושטיפת רכבים</t>
  </si>
  <si>
    <t xml:space="preserve">שלמה סיקס בגין אשרות רישוי וביטוח </t>
  </si>
  <si>
    <t>Shutterstock- זכויות יוצרים לתמונות, רשיון לשנה</t>
  </si>
  <si>
    <t>אושר בוועדת חריגים- התקשרות עם משרד רו"ח קדמי</t>
  </si>
  <si>
    <t>מל"ם מערכות- ביצוע שושים</t>
  </si>
  <si>
    <t xml:space="preserve">ציוד מחשוב </t>
  </si>
  <si>
    <t>רישוי לתוכנות</t>
  </si>
  <si>
    <t>תשלום חציון 1 לתוכנית הורייזן</t>
  </si>
  <si>
    <t>רווחה- מסיכות רב פעמיות</t>
  </si>
  <si>
    <t>שירותי סריקה ומפתוח</t>
  </si>
  <si>
    <t xml:space="preserve">החלפת קורא כרטיסים </t>
  </si>
  <si>
    <t xml:space="preserve">אושר בוועדת חריגים- רכישת ריהוט </t>
  </si>
  <si>
    <t>התקנת ציוד קצה</t>
  </si>
  <si>
    <t>דוח החרגות לחודש: אוגוסט 2020</t>
  </si>
  <si>
    <t>פרסומי חודש 08/2020 בהתאם להוראות סעיף 49(ב) לחוק יסודות התקציב, תשמ"ה-1985</t>
  </si>
  <si>
    <t>משרד עו"ד חיים ברנזון ושות'</t>
  </si>
  <si>
    <t>אושר בוועדת חריגים- 31574</t>
  </si>
  <si>
    <t>ייעוץ משפטי</t>
  </si>
  <si>
    <t xml:space="preserve">לשכת העיתונות הממשלתית </t>
  </si>
  <si>
    <t>אושר בוועדת חריגים- 31946</t>
  </si>
  <si>
    <t xml:space="preserve">ביקון קיור </t>
  </si>
  <si>
    <t>איפיון תשתית בניין הידע</t>
  </si>
  <si>
    <t>אושר במקור על 14040 שח, עודכן ואושר עי לימור ל20 אלשח</t>
  </si>
  <si>
    <t>מערך טכנולוגי</t>
  </si>
  <si>
    <t>הארכת התקשרות 07/20-07/21</t>
  </si>
  <si>
    <t>הורייזן</t>
  </si>
  <si>
    <t>הארכת התקשרות עד לסוף 2020</t>
  </si>
  <si>
    <t>קצת אחרת פתרונות בע"מ</t>
  </si>
  <si>
    <t>מטליות לחיטוי</t>
  </si>
  <si>
    <t>מיכל רוזן (אדריכלית)</t>
  </si>
  <si>
    <t>הרחבת התקשרות- אושר בוועדת חריגים פנייה 32180</t>
  </si>
  <si>
    <t>ארגון יוריקה- EUREKA</t>
  </si>
  <si>
    <t>המשך התקשרות- אושר בוועדת חריגים פנייה 32202</t>
  </si>
  <si>
    <t>אושר עי לימור לפי הסכום באירו</t>
  </si>
  <si>
    <t>מו"פ בינלאומי</t>
  </si>
  <si>
    <t>תמיכות</t>
  </si>
  <si>
    <t>בינת סמך אאוטסורסינג</t>
  </si>
  <si>
    <t xml:space="preserve">חידוש דומיין שנתי </t>
  </si>
  <si>
    <t>משרדי עורכי הדין הרצוג, פוקס, נאמן ושות' ורובין-שמואלביץ – יעוץ משפטי בדיני עבודה.</t>
  </si>
  <si>
    <t>אושר בוועדת חריגים- 32238</t>
  </si>
  <si>
    <t>אילן לוין</t>
  </si>
  <si>
    <t>אושר בוועדת חריגים- 32179</t>
  </si>
  <si>
    <t>משאבי אנוש</t>
  </si>
  <si>
    <t>מלמ שכר</t>
  </si>
  <si>
    <t>הארכת התקשרות עד לאוגוסט 2021. אושר בוועדת מכרזים</t>
  </si>
  <si>
    <t>ג'וי מתנות</t>
  </si>
  <si>
    <t xml:space="preserve">שי לעובדים לראש השנה </t>
  </si>
  <si>
    <t xml:space="preserve">ג.ט.י </t>
  </si>
  <si>
    <t xml:space="preserve">עבור מילוי גז במיכל שפרק בטעות </t>
  </si>
  <si>
    <t xml:space="preserve">IATI </t>
  </si>
  <si>
    <t>השתתפות בדוח</t>
  </si>
  <si>
    <t>30.08.</t>
  </si>
  <si>
    <t>DLD Sync</t>
  </si>
  <si>
    <t xml:space="preserve">השתתפות בכנס DLD </t>
  </si>
  <si>
    <t>אושר בוועדת מכרזים- אין צורך בוועדת חריגים</t>
  </si>
  <si>
    <t>יתרה ל- 31.07.2020</t>
  </si>
  <si>
    <t>0</t>
  </si>
  <si>
    <t>12.08.2020</t>
  </si>
  <si>
    <t>שרותי ליסינג רכב 2020</t>
  </si>
  <si>
    <t>סה"כ ל- 12.08.2020</t>
  </si>
  <si>
    <t>יתרה ל- 12.08.2020</t>
  </si>
  <si>
    <t>04.08.2020</t>
  </si>
  <si>
    <t>4501927241</t>
  </si>
  <si>
    <t>ימי צילום כולל חבילה גרפית</t>
  </si>
  <si>
    <t>סה"כ ל- 04.08.2020</t>
  </si>
  <si>
    <t>יתרה ל- 04.08.2020</t>
  </si>
  <si>
    <t>06.08.2020</t>
  </si>
  <si>
    <t>4501592542</t>
  </si>
  <si>
    <t>שירותי ליווי - אושר בוועדת חריגים</t>
  </si>
  <si>
    <t>סה"כ ל- 06.08.2020</t>
  </si>
  <si>
    <t>יתרה ל- 06.08.2020</t>
  </si>
  <si>
    <t>18.08.2020</t>
  </si>
  <si>
    <t>4501577864</t>
  </si>
  <si>
    <t>העברת הביתן לבוסטון קטלוגים ושונות</t>
  </si>
  <si>
    <t>מיסי נמל ואחסנה</t>
  </si>
  <si>
    <t>4501596078</t>
  </si>
  <si>
    <t>שירות עיבוד נתונים</t>
  </si>
  <si>
    <t>סה"כ ל- 18.08.2020</t>
  </si>
  <si>
    <t>יתרה ל- 18.08.2020</t>
  </si>
  <si>
    <t>19.08.2020</t>
  </si>
  <si>
    <t>סה"כ ל- 19.08.2020</t>
  </si>
  <si>
    <t>יתרה ל- 19.08.2020</t>
  </si>
  <si>
    <t>25.08.2020</t>
  </si>
  <si>
    <t>4501933796</t>
  </si>
  <si>
    <t>דוח IATI 2020</t>
  </si>
  <si>
    <t>סה"כ ל- 25.08.2020</t>
  </si>
  <si>
    <t>יתרה ל- 25.08.2020</t>
  </si>
  <si>
    <t>30.08.2020</t>
  </si>
  <si>
    <t>4501934709</t>
  </si>
  <si>
    <t>שירותי כנסים</t>
  </si>
  <si>
    <t>סה"כ ל- 30.08.2020</t>
  </si>
  <si>
    <t>יתרה ל- 30.08.2020</t>
  </si>
  <si>
    <t>13.08.2020</t>
  </si>
  <si>
    <t>סה"כ ל- 13.08.2020</t>
  </si>
  <si>
    <t>יתרה ל- 13.08.2020</t>
  </si>
  <si>
    <t>23.08.2020</t>
  </si>
  <si>
    <t>4501621236</t>
  </si>
  <si>
    <t>ניהול עובד במערכת שכר</t>
  </si>
  <si>
    <t>סה"כ ל- 23.08.2020</t>
  </si>
  <si>
    <t>יתרה ל- 23.08.2020</t>
  </si>
  <si>
    <t>4501839963</t>
  </si>
  <si>
    <t>נותני שירותי מחשוב</t>
  </si>
  <si>
    <t>4501813990</t>
  </si>
  <si>
    <t>2.13 קומפלט</t>
  </si>
  <si>
    <t>הצמדה/שערוך, חריגה/סגירה, תשלום/תקבול</t>
  </si>
  <si>
    <t>4501711419</t>
  </si>
  <si>
    <t>ציוד AV</t>
  </si>
  <si>
    <t>פיתוח המערכת - אישור השלמה</t>
  </si>
  <si>
    <t>2.1 שימוש חודשי למשתמש פנימי</t>
  </si>
  <si>
    <t>2.2 שימוש פורטל אירגוני</t>
  </si>
  <si>
    <t>2.3 שימוש חודשי מפתח</t>
  </si>
  <si>
    <t>2.4 שימוש חודשי בודקים מקצועיים</t>
  </si>
  <si>
    <t>2.5 100 בקשות חברות</t>
  </si>
  <si>
    <t>2.6 חודשי אדמינסטרטור</t>
  </si>
  <si>
    <t>2.12 שירותי FEDERATION  משתמש פנימי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</si>
  <si>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</si>
  <si>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</si>
  <si>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</si>
  <si>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</si>
  <si>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</si>
  <si>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</si>
  <si>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</si>
  <si>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</si>
  <si>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</si>
  <si>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4501846774</t>
  </si>
  <si>
    <t>שירות קריאה</t>
  </si>
  <si>
    <t>תשלום נסיעות</t>
  </si>
  <si>
    <t>4501932940</t>
  </si>
  <si>
    <t>israel-braingain.org.il דומין</t>
  </si>
  <si>
    <t>4501617725</t>
  </si>
  <si>
    <t>שירותי תקשוב</t>
  </si>
  <si>
    <t>שירותי סיוע</t>
  </si>
  <si>
    <t>בנק שעות נוספות לשיורתים מקצועיים</t>
  </si>
  <si>
    <t>01.09.2020</t>
  </si>
  <si>
    <t>4501810236</t>
  </si>
  <si>
    <t>דמי רישיון תוכנה לנציג</t>
  </si>
  <si>
    <t>סה"כ ל- 01.09.2020</t>
  </si>
  <si>
    <t>יתרה ל- 01.09.2020</t>
  </si>
  <si>
    <t>24.08.2020</t>
  </si>
  <si>
    <t>4501933357</t>
  </si>
  <si>
    <t>חפצי נוי מתנות ופרסים</t>
  </si>
  <si>
    <t>סה"כ ל- 24.08.2020</t>
  </si>
  <si>
    <t>יתרה ל- 24.08.2020</t>
  </si>
  <si>
    <t>4501914481</t>
  </si>
  <si>
    <t>מכונה לצילום מסמכים -תשלום שכירות</t>
  </si>
  <si>
    <t>10.08.2020</t>
  </si>
  <si>
    <t>טלפון סלולר- סמסונג 10S</t>
  </si>
  <si>
    <t>סה"כ ל- 10.08.2020</t>
  </si>
  <si>
    <t>יתרה ל- 10.08.2020</t>
  </si>
  <si>
    <t>4501456518</t>
  </si>
  <si>
    <t>מטליות לחיטוי וניקוי</t>
  </si>
  <si>
    <t>4501930217</t>
  </si>
  <si>
    <t>שירותי סופרים - פרוזה תרגום</t>
  </si>
  <si>
    <t>4501700161</t>
  </si>
  <si>
    <t>360</t>
  </si>
  <si>
    <t>נייר צילום אקולוגי A4 לבן 80ג' 500 דף</t>
  </si>
  <si>
    <t>4501757530</t>
  </si>
  <si>
    <t>1140</t>
  </si>
  <si>
    <t>נייר צילום ממוחזר A4</t>
  </si>
  <si>
    <t>1150</t>
  </si>
  <si>
    <t>4501823861</t>
  </si>
  <si>
    <t>מלון</t>
  </si>
  <si>
    <t>4501864711</t>
  </si>
  <si>
    <t>שירותי דואר</t>
  </si>
  <si>
    <t>4501933365</t>
  </si>
  <si>
    <t>מיכל גז</t>
  </si>
  <si>
    <t>4501753824</t>
  </si>
  <si>
    <t>עלות חודשית</t>
  </si>
  <si>
    <t>4501903894</t>
  </si>
  <si>
    <t>שירותי יעוץ - שעה</t>
  </si>
  <si>
    <t>4501765981</t>
  </si>
  <si>
    <t>שירותי הסעות- מינבוס ירושלים תל אביב</t>
  </si>
  <si>
    <t>20.08.2020</t>
  </si>
  <si>
    <t>סה"כ ל- 20.08.2020</t>
  </si>
  <si>
    <t>יתרה ל- 20.08.2020</t>
  </si>
  <si>
    <t>כד 18.9 נוסף - אופציונלי</t>
  </si>
  <si>
    <t>05.08.2020</t>
  </si>
  <si>
    <t>0100003939/2020/3690</t>
  </si>
  <si>
    <t>סה"כ ל- 05.08.2020</t>
  </si>
  <si>
    <t>יתרה ל- 05.08.2020</t>
  </si>
  <si>
    <t>4501483681</t>
  </si>
  <si>
    <t>membership MTEC</t>
  </si>
  <si>
    <t>4501795066</t>
  </si>
  <si>
    <t>nagement costs CIIRDF 2018...</t>
  </si>
  <si>
    <t>4501932506</t>
  </si>
  <si>
    <t>MEMBERS' CONTRIBUTION</t>
  </si>
  <si>
    <t>31.08.2020</t>
  </si>
  <si>
    <t>חריגה/סגירה, תשלום/תקבול</t>
  </si>
  <si>
    <t>סה"כ ל- 31.08.2020</t>
  </si>
  <si>
    <t>יתרה ל- 31.08.2020</t>
  </si>
  <si>
    <t>IATI - השתתפות בדוח</t>
  </si>
  <si>
    <t>השתתפות בכנס- LDL Sync</t>
  </si>
  <si>
    <t xml:space="preserve">מלמ שכר- הארכת התקשרות </t>
  </si>
  <si>
    <t>בינת סמך אאוטסורסינג- חידוש דומיין</t>
  </si>
  <si>
    <t xml:space="preserve">הורייזן, נותני שירותי מחשוב- הארכת התקשרות 2020 </t>
  </si>
  <si>
    <t>משרדיות ואחזקה</t>
  </si>
  <si>
    <t>תשלום דמי חבר בארגון יוריקה- EUREKA. 
אושר בוועדת חריגים</t>
  </si>
  <si>
    <t xml:space="preserve">לשכת העיתונות הממשלתית. אושר בוועדת חריגים </t>
  </si>
  <si>
    <t>העברה למשרד המדע- השתתפות חציון ראשון 2020 ארגון CERN. אושר בוועדת חריגים למשרד המדע.</t>
  </si>
  <si>
    <t>ספק רכבי ליסינג- הארכת התקשרות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</si>
</sst>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</numFmts>
  <fonts count="21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sz val="12"/>
      <name val="David"/>
      <family val="2"/>
      <charset val="177"/>
    </font>
    <font>
      <sz val="10"/>
      <color rgb="FFFF0000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33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center" vertical="center" readingOrder="2"/>
    </xf>
    <xf numFmtId="0" fontId="7" fillId="0" borderId="4" xfId="0" applyFont="1" applyBorder="1" applyAlignment="1">
      <alignment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8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18" fillId="2" borderId="1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9" fillId="0" borderId="0" xfId="0" applyFont="1"/>
    <xf numFmtId="0" fontId="5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 vertical="center" wrapText="1" readingOrder="2"/>
    </xf>
    <xf numFmtId="43" fontId="8" fillId="0" borderId="0" xfId="1" applyFont="1" applyFill="1" applyAlignment="1">
      <alignment wrapText="1"/>
    </xf>
    <xf numFmtId="43" fontId="8" fillId="0" borderId="0" xfId="0" applyNumberFormat="1" applyFont="1" applyFill="1" applyAlignment="1">
      <alignment wrapText="1"/>
    </xf>
    <xf numFmtId="43" fontId="16" fillId="0" borderId="0" xfId="1" applyFont="1" applyFill="1" applyAlignment="1">
      <alignment wrapText="1"/>
    </xf>
    <xf numFmtId="0" fontId="20" fillId="0" borderId="0" xfId="2" applyFont="1" applyAlignment="1">
      <alignment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164" fontId="20" fillId="0" borderId="0" xfId="2" applyNumberFormat="1" applyFont="1" applyAlignment="1">
      <alignment horizontal="right" vertical="top"/>
    </xf>
    <xf numFmtId="3" fontId="20" fillId="0" borderId="0" xfId="2" applyNumberFormat="1" applyFont="1" applyAlignment="1">
      <alignment horizontal="right" vertical="top"/>
    </xf>
    <xf numFmtId="4" fontId="20" fillId="0" borderId="0" xfId="2" applyNumberFormat="1" applyFont="1" applyAlignment="1">
      <alignment horizontal="right" vertical="top"/>
    </xf>
    <xf numFmtId="0" fontId="5" fillId="0" borderId="0" xfId="0" applyFont="1" applyAlignment="1">
      <alignment horizontal="right" wrapText="1" readingOrder="2"/>
    </xf>
    <xf numFmtId="0" fontId="16" fillId="0" borderId="0" xfId="0" applyFont="1"/>
    <xf numFmtId="0" fontId="19" fillId="0" borderId="4" xfId="0" applyFont="1" applyBorder="1" applyAlignment="1">
      <alignment vertical="center" readingOrder="2"/>
    </xf>
  </cellXfs>
  <cellStyles count="8">
    <cellStyle name="Comma" xfId="1" builtinId="3"/>
    <cellStyle name="Comma 2" xfId="6" xr:uid="{3E58127E-F365-41EC-8A26-11F310915F60}"/>
    <cellStyle name="Currency 2" xfId="3" xr:uid="{00000000-0005-0000-0000-000007000000}"/>
    <cellStyle name="Normal" xfId="0" builtinId="0"/>
    <cellStyle name="Normal 2" xfId="2" xr:uid="{00000000-0005-0000-0000-000006000000}"/>
    <cellStyle name="Normal 3" xfId="4" xr:uid="{80729DA1-2611-43BA-B50E-B2CB6B2DF159}"/>
    <cellStyle name="Normal 3 2" xfId="7" xr:uid="{7A3A013B-2319-4BCC-ADAF-DF3CB0524019}"/>
    <cellStyle name="Normal 4" xfId="5" xr:uid="{FD05E6F5-590A-4881-BA5E-62D6941CD06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B7AFC-6E62-4D16-BE2E-4190DAC6AEFF}" name="Table1332" displayName="Table1332" ref="A7:D22" totalsRowShown="0" headerRowDxfId="17">
  <autoFilter ref="A7:D22" xr:uid="{00000000-0009-0000-0100-000002000000}"/>
  <sortState xmlns:xlrd2="http://schemas.microsoft.com/office/spreadsheetml/2017/richdata2" ref="A8:D30">
    <sortCondition ref="D7:D30"/>
  </sortState>
  <tableColumns count="4">
    <tableColumn id="1" xr3:uid="{13B4D11D-221A-4E12-9EBA-D13D9BC888A2}" name="מס" dataDxfId="16" totalsRowDxfId="15"/>
    <tableColumn id="2" xr3:uid="{E04DDE14-E360-40FA-B6C0-0C66E6A6C9DD}" name="ספק" dataDxfId="14" totalsRowDxfId="13"/>
    <tableColumn id="3" xr3:uid="{26F8AAC0-6582-4E09-8B1B-6928E00FC001}" name="נושא ההתקשרות" dataDxfId="12" totalsRowDxfId="11"/>
    <tableColumn id="4" xr3:uid="{4221880B-36D7-484B-A207-7E52B9FBE082}" name="סכום ההתקשרות (סכום ההתקשרות ולא סכום המזומן)" dataDxfId="10" totalsRowDxfId="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8E0FE3-06CD-46A9-9094-38F690300552}" name="Table13323" displayName="Table13323" ref="A7:D19" totalsRowShown="0" headerRowDxfId="8">
  <autoFilter ref="A7:D19" xr:uid="{00000000-0009-0000-0100-000002000000}"/>
  <sortState xmlns:xlrd2="http://schemas.microsoft.com/office/spreadsheetml/2017/richdata2" ref="A8:D19">
    <sortCondition ref="D7:D19"/>
  </sortState>
  <tableColumns count="4">
    <tableColumn id="1" xr3:uid="{698D571B-6349-4173-A5B7-BF75E9264011}" name="מס" dataDxfId="7" totalsRowDxfId="6"/>
    <tableColumn id="2" xr3:uid="{2B37353A-7E52-447A-9C14-5D235F70A0D2}" name="ספק" dataDxfId="5" totalsRowDxfId="4"/>
    <tableColumn id="3" xr3:uid="{62DE3F45-A655-44F1-8E5D-D3FB811C1BB4}" name="נושא ההתקשרות" dataDxfId="3" totalsRowDxfId="2"/>
    <tableColumn id="4" xr3:uid="{B1D667BB-A1D6-4F64-A0D4-379DE4D64757}" name="סכום ההתקשרות (סכום ההתקשרות ולא סכום המזומן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8AE7-41BE-4EB8-BF66-AC160FF842E9}">
  <dimension ref="A1:F30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M15" sqref="M15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12</v>
      </c>
      <c r="D2" s="5" t="s">
        <v>43</v>
      </c>
      <c r="F2"/>
    </row>
    <row r="3" spans="1:6" s="3" customFormat="1" ht="15.75" x14ac:dyDescent="0.25">
      <c r="C3" s="6" t="s">
        <v>13</v>
      </c>
      <c r="D3" s="7"/>
      <c r="F3"/>
    </row>
    <row r="4" spans="1:6" s="3" customFormat="1" ht="15.75" x14ac:dyDescent="0.25">
      <c r="C4" s="8" t="s">
        <v>14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44</v>
      </c>
      <c r="D6" s="13"/>
      <c r="F6"/>
    </row>
    <row r="7" spans="1:6" ht="28.5" x14ac:dyDescent="0.2">
      <c r="A7" s="14" t="s">
        <v>15</v>
      </c>
      <c r="B7" s="14" t="s">
        <v>16</v>
      </c>
      <c r="C7" s="14" t="s">
        <v>17</v>
      </c>
      <c r="D7" s="15" t="s">
        <v>18</v>
      </c>
    </row>
    <row r="8" spans="1:6" s="19" customFormat="1" ht="15" x14ac:dyDescent="0.25">
      <c r="A8" s="16">
        <v>1</v>
      </c>
      <c r="B8" s="17"/>
      <c r="C8" s="17" t="s">
        <v>32</v>
      </c>
      <c r="D8" s="18">
        <v>2000</v>
      </c>
    </row>
    <row r="9" spans="1:6" s="19" customFormat="1" ht="15" x14ac:dyDescent="0.25">
      <c r="A9" s="16">
        <v>2</v>
      </c>
      <c r="B9" s="17"/>
      <c r="C9" s="17" t="s">
        <v>89</v>
      </c>
      <c r="D9" s="18">
        <f>1350+2791</f>
        <v>4141</v>
      </c>
    </row>
    <row r="10" spans="1:6" s="19" customFormat="1" ht="15" x14ac:dyDescent="0.25">
      <c r="A10" s="16">
        <v>3</v>
      </c>
      <c r="B10" s="17"/>
      <c r="C10" s="32" t="s">
        <v>86</v>
      </c>
      <c r="D10" s="18">
        <v>5529</v>
      </c>
    </row>
    <row r="11" spans="1:6" s="19" customFormat="1" ht="15" x14ac:dyDescent="0.25">
      <c r="A11" s="16">
        <v>4</v>
      </c>
      <c r="B11" s="17"/>
      <c r="C11" s="17" t="s">
        <v>90</v>
      </c>
      <c r="D11" s="18">
        <v>6450</v>
      </c>
    </row>
    <row r="12" spans="1:6" s="19" customFormat="1" ht="15" x14ac:dyDescent="0.25">
      <c r="A12" s="16">
        <v>5</v>
      </c>
      <c r="B12" s="17"/>
      <c r="C12" s="17" t="s">
        <v>92</v>
      </c>
      <c r="D12" s="18">
        <v>6480</v>
      </c>
    </row>
    <row r="13" spans="1:6" s="19" customFormat="1" ht="15" x14ac:dyDescent="0.25">
      <c r="A13" s="16">
        <v>6</v>
      </c>
      <c r="B13" s="17"/>
      <c r="C13" s="17" t="s">
        <v>93</v>
      </c>
      <c r="D13" s="18">
        <v>6589</v>
      </c>
    </row>
    <row r="14" spans="1:6" s="19" customFormat="1" ht="15" x14ac:dyDescent="0.25">
      <c r="A14" s="16">
        <v>7</v>
      </c>
      <c r="B14" s="17"/>
      <c r="C14" s="17" t="s">
        <v>94</v>
      </c>
      <c r="D14" s="18">
        <v>17650</v>
      </c>
    </row>
    <row r="15" spans="1:6" s="19" customFormat="1" ht="15" x14ac:dyDescent="0.25">
      <c r="A15" s="16">
        <v>8</v>
      </c>
      <c r="B15" s="17"/>
      <c r="C15" s="17" t="s">
        <v>85</v>
      </c>
      <c r="D15" s="18">
        <v>30000</v>
      </c>
    </row>
    <row r="16" spans="1:6" s="19" customFormat="1" ht="15" x14ac:dyDescent="0.25">
      <c r="A16" s="16">
        <v>9</v>
      </c>
      <c r="B16" s="17"/>
      <c r="C16" s="17" t="s">
        <v>96</v>
      </c>
      <c r="D16" s="18">
        <v>42000</v>
      </c>
    </row>
    <row r="17" spans="1:4" ht="15" x14ac:dyDescent="0.25">
      <c r="A17" s="16">
        <v>10</v>
      </c>
      <c r="B17" s="17"/>
      <c r="C17" s="17" t="s">
        <v>87</v>
      </c>
      <c r="D17" s="18">
        <v>99876</v>
      </c>
    </row>
    <row r="18" spans="1:4" ht="15" x14ac:dyDescent="0.25">
      <c r="A18" s="16">
        <v>11</v>
      </c>
      <c r="B18" s="17"/>
      <c r="C18" s="17" t="s">
        <v>95</v>
      </c>
      <c r="D18" s="18">
        <f>86187+40716+31005</f>
        <v>157908</v>
      </c>
    </row>
    <row r="19" spans="1:4" ht="15" x14ac:dyDescent="0.25">
      <c r="A19" s="16">
        <v>12</v>
      </c>
      <c r="B19" s="17"/>
      <c r="C19" s="17" t="s">
        <v>84</v>
      </c>
      <c r="D19" s="18">
        <v>351000</v>
      </c>
    </row>
    <row r="20" spans="1:4" ht="15" x14ac:dyDescent="0.25">
      <c r="A20" s="16">
        <v>13</v>
      </c>
      <c r="B20" s="17"/>
      <c r="C20" s="17" t="s">
        <v>88</v>
      </c>
      <c r="D20" s="18">
        <v>351351</v>
      </c>
    </row>
    <row r="21" spans="1:4" ht="15" x14ac:dyDescent="0.25">
      <c r="A21" s="16">
        <v>14</v>
      </c>
      <c r="B21" s="17"/>
      <c r="C21" s="17" t="s">
        <v>91</v>
      </c>
      <c r="D21" s="18">
        <v>16000000</v>
      </c>
    </row>
    <row r="22" spans="1:4" ht="15" x14ac:dyDescent="0.25">
      <c r="A22" s="20"/>
      <c r="B22" s="17"/>
      <c r="C22" s="17"/>
      <c r="D22" s="18">
        <f>SUBTOTAL(109,D8:D21)</f>
        <v>17080974</v>
      </c>
    </row>
    <row r="23" spans="1:4" ht="15" x14ac:dyDescent="0.25">
      <c r="A23" s="20"/>
      <c r="B23" s="17"/>
      <c r="C23" s="17"/>
      <c r="D23" s="18"/>
    </row>
    <row r="24" spans="1:4" ht="15" x14ac:dyDescent="0.25">
      <c r="A24" s="20"/>
      <c r="B24" s="17"/>
      <c r="C24" s="17"/>
      <c r="D24" s="18"/>
    </row>
    <row r="25" spans="1:4" ht="15" x14ac:dyDescent="0.25">
      <c r="A25" s="20"/>
      <c r="B25" s="17"/>
      <c r="C25" s="17"/>
      <c r="D25" s="18"/>
    </row>
    <row r="26" spans="1:4" ht="15" x14ac:dyDescent="0.25">
      <c r="A26" s="20"/>
      <c r="B26" s="17"/>
      <c r="C26" s="17"/>
      <c r="D26" s="18"/>
    </row>
    <row r="27" spans="1:4" ht="15" x14ac:dyDescent="0.25">
      <c r="A27" s="20"/>
      <c r="B27" s="17"/>
      <c r="C27" s="17"/>
      <c r="D27" s="18"/>
    </row>
    <row r="28" spans="1:4" ht="15" x14ac:dyDescent="0.25">
      <c r="A28" s="20"/>
      <c r="B28" s="17"/>
      <c r="C28" s="17"/>
      <c r="D28" s="18"/>
    </row>
    <row r="29" spans="1:4" ht="15" x14ac:dyDescent="0.25">
      <c r="A29" s="20"/>
      <c r="B29" s="17"/>
      <c r="C29" s="17"/>
      <c r="D29" s="18"/>
    </row>
    <row r="30" spans="1:4" ht="15" x14ac:dyDescent="0.25">
      <c r="A30" s="20"/>
      <c r="B30" s="17"/>
      <c r="C30" s="17"/>
      <c r="D30" s="18"/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2FE-3930-436C-A1FC-DB322F94B66A}">
  <sheetPr filterMode="1"/>
  <dimension ref="A1:K158"/>
  <sheetViews>
    <sheetView rightToLeft="1" workbookViewId="0">
      <pane ySplit="1" topLeftCell="A126" activePane="bottomLeft" state="frozen"/>
      <selection pane="bottomLeft" activeCell="A122" sqref="A122:XFD144"/>
    </sheetView>
  </sheetViews>
  <sheetFormatPr defaultRowHeight="15.75" x14ac:dyDescent="0.25"/>
  <cols>
    <col min="1" max="1" width="18.625" style="30" customWidth="1"/>
    <col min="2" max="2" width="9" style="30"/>
    <col min="3" max="3" width="10.875" style="30" bestFit="1" customWidth="1"/>
    <col min="4" max="4" width="9" style="30"/>
    <col min="5" max="5" width="31.125" style="30" bestFit="1" customWidth="1"/>
    <col min="6" max="6" width="12.625" style="30" bestFit="1" customWidth="1"/>
    <col min="7" max="7" width="25" style="30" bestFit="1" customWidth="1"/>
    <col min="8" max="8" width="11.125" style="30" customWidth="1"/>
    <col min="9" max="9" width="12" style="31" customWidth="1"/>
    <col min="10" max="10" width="9.875" style="30" bestFit="1" customWidth="1"/>
    <col min="11" max="16384" width="9" style="30"/>
  </cols>
  <sheetData>
    <row r="1" spans="1:11" ht="31.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9" t="s">
        <v>24</v>
      </c>
      <c r="I1" s="29" t="s">
        <v>25</v>
      </c>
      <c r="J1" s="29" t="s">
        <v>26</v>
      </c>
      <c r="K1" s="29" t="s">
        <v>27</v>
      </c>
    </row>
    <row r="2" spans="1:11" hidden="1" x14ac:dyDescent="0.25">
      <c r="A2" s="37" t="s">
        <v>139</v>
      </c>
      <c r="B2" s="37" t="s">
        <v>49</v>
      </c>
      <c r="C2" s="37" t="s">
        <v>49</v>
      </c>
      <c r="D2" s="37" t="s">
        <v>140</v>
      </c>
      <c r="E2" s="37" t="s">
        <v>49</v>
      </c>
      <c r="F2" s="42">
        <v>-2825257.3</v>
      </c>
      <c r="G2" s="37" t="s">
        <v>49</v>
      </c>
      <c r="H2" s="25">
        <v>38300105</v>
      </c>
      <c r="I2" s="25" t="s">
        <v>35</v>
      </c>
      <c r="J2" s="25">
        <v>3690102</v>
      </c>
      <c r="K2" s="25" t="s">
        <v>36</v>
      </c>
    </row>
    <row r="3" spans="1:11" hidden="1" x14ac:dyDescent="0.25">
      <c r="A3" s="37" t="s">
        <v>141</v>
      </c>
      <c r="B3" s="37" t="s">
        <v>7</v>
      </c>
      <c r="C3" s="37" t="s">
        <v>50</v>
      </c>
      <c r="D3" s="37" t="s">
        <v>64</v>
      </c>
      <c r="E3" s="37" t="s">
        <v>142</v>
      </c>
      <c r="F3" s="43">
        <v>-772200</v>
      </c>
      <c r="G3" s="37" t="s">
        <v>8</v>
      </c>
      <c r="H3" s="25">
        <v>38300105</v>
      </c>
      <c r="I3" s="25" t="s">
        <v>35</v>
      </c>
      <c r="J3" s="25">
        <v>3690102</v>
      </c>
      <c r="K3" s="25" t="s">
        <v>36</v>
      </c>
    </row>
    <row r="4" spans="1:11" hidden="1" x14ac:dyDescent="0.25">
      <c r="A4" s="37" t="s">
        <v>143</v>
      </c>
      <c r="B4" s="37" t="s">
        <v>49</v>
      </c>
      <c r="C4" s="37" t="s">
        <v>49</v>
      </c>
      <c r="D4" s="37" t="s">
        <v>140</v>
      </c>
      <c r="E4" s="37" t="s">
        <v>49</v>
      </c>
      <c r="F4" s="43">
        <v>-772200</v>
      </c>
      <c r="G4" s="37" t="s">
        <v>49</v>
      </c>
      <c r="H4" s="25">
        <v>38300105</v>
      </c>
      <c r="I4" s="25" t="s">
        <v>35</v>
      </c>
      <c r="J4" s="25">
        <v>3690102</v>
      </c>
      <c r="K4" s="25" t="s">
        <v>36</v>
      </c>
    </row>
    <row r="5" spans="1:11" hidden="1" x14ac:dyDescent="0.25">
      <c r="A5" s="37" t="s">
        <v>144</v>
      </c>
      <c r="B5" s="37" t="s">
        <v>49</v>
      </c>
      <c r="C5" s="37" t="s">
        <v>49</v>
      </c>
      <c r="D5" s="37" t="s">
        <v>140</v>
      </c>
      <c r="E5" s="37" t="s">
        <v>49</v>
      </c>
      <c r="F5" s="42">
        <v>-3597457.3</v>
      </c>
      <c r="G5" s="37" t="s">
        <v>49</v>
      </c>
      <c r="H5" s="25">
        <v>38300105</v>
      </c>
      <c r="I5" s="25" t="s">
        <v>35</v>
      </c>
      <c r="J5" s="25">
        <v>3690102</v>
      </c>
      <c r="K5" s="25" t="s">
        <v>36</v>
      </c>
    </row>
    <row r="6" spans="1:11" hidden="1" x14ac:dyDescent="0.25">
      <c r="A6" s="37" t="s">
        <v>139</v>
      </c>
      <c r="B6" s="37" t="s">
        <v>49</v>
      </c>
      <c r="C6" s="37" t="s">
        <v>49</v>
      </c>
      <c r="D6" s="37" t="s">
        <v>140</v>
      </c>
      <c r="E6" s="37" t="s">
        <v>49</v>
      </c>
      <c r="F6" s="44">
        <v>-4337921.6500000004</v>
      </c>
      <c r="G6" s="37" t="s">
        <v>49</v>
      </c>
      <c r="H6" s="25">
        <v>38300191</v>
      </c>
      <c r="I6" s="25" t="s">
        <v>28</v>
      </c>
      <c r="J6" s="25">
        <v>3690112</v>
      </c>
      <c r="K6" s="25" t="s">
        <v>29</v>
      </c>
    </row>
    <row r="7" spans="1:11" hidden="1" x14ac:dyDescent="0.25">
      <c r="A7" s="37" t="s">
        <v>145</v>
      </c>
      <c r="B7" s="37" t="s">
        <v>7</v>
      </c>
      <c r="C7" s="37" t="s">
        <v>146</v>
      </c>
      <c r="D7" s="37" t="s">
        <v>11</v>
      </c>
      <c r="E7" s="37" t="s">
        <v>147</v>
      </c>
      <c r="F7" s="43">
        <v>-18000</v>
      </c>
      <c r="G7" s="37" t="s">
        <v>8</v>
      </c>
      <c r="H7" s="25">
        <v>38300191</v>
      </c>
      <c r="I7" s="25" t="s">
        <v>28</v>
      </c>
      <c r="J7" s="25">
        <v>3690112</v>
      </c>
      <c r="K7" s="25" t="s">
        <v>29</v>
      </c>
    </row>
    <row r="8" spans="1:11" hidden="1" x14ac:dyDescent="0.25">
      <c r="A8" s="37" t="s">
        <v>148</v>
      </c>
      <c r="B8" s="37" t="s">
        <v>49</v>
      </c>
      <c r="C8" s="37" t="s">
        <v>49</v>
      </c>
      <c r="D8" s="37" t="s">
        <v>140</v>
      </c>
      <c r="E8" s="37" t="s">
        <v>49</v>
      </c>
      <c r="F8" s="43">
        <v>-18000</v>
      </c>
      <c r="G8" s="37" t="s">
        <v>49</v>
      </c>
      <c r="H8" s="25">
        <v>38300191</v>
      </c>
      <c r="I8" s="25" t="s">
        <v>28</v>
      </c>
      <c r="J8" s="25">
        <v>3690112</v>
      </c>
      <c r="K8" s="25" t="s">
        <v>29</v>
      </c>
    </row>
    <row r="9" spans="1:11" hidden="1" x14ac:dyDescent="0.25">
      <c r="A9" s="37" t="s">
        <v>149</v>
      </c>
      <c r="B9" s="37" t="s">
        <v>49</v>
      </c>
      <c r="C9" s="37" t="s">
        <v>49</v>
      </c>
      <c r="D9" s="37" t="s">
        <v>140</v>
      </c>
      <c r="E9" s="37" t="s">
        <v>49</v>
      </c>
      <c r="F9" s="44">
        <v>-4355921.6500000004</v>
      </c>
      <c r="G9" s="37" t="s">
        <v>49</v>
      </c>
      <c r="H9" s="25">
        <v>38300191</v>
      </c>
      <c r="I9" s="25" t="s">
        <v>28</v>
      </c>
      <c r="J9" s="25">
        <v>3690112</v>
      </c>
      <c r="K9" s="25" t="s">
        <v>29</v>
      </c>
    </row>
    <row r="10" spans="1:11" hidden="1" x14ac:dyDescent="0.25">
      <c r="A10" s="37" t="s">
        <v>150</v>
      </c>
      <c r="B10" s="37" t="s">
        <v>7</v>
      </c>
      <c r="C10" s="37" t="s">
        <v>151</v>
      </c>
      <c r="D10" s="37" t="s">
        <v>57</v>
      </c>
      <c r="E10" s="37" t="s">
        <v>152</v>
      </c>
      <c r="F10" s="44">
        <v>-1.17</v>
      </c>
      <c r="G10" s="37" t="s">
        <v>10</v>
      </c>
      <c r="H10" s="25">
        <v>38300191</v>
      </c>
      <c r="I10" s="25" t="s">
        <v>28</v>
      </c>
      <c r="J10" s="25">
        <v>3690112</v>
      </c>
      <c r="K10" s="25" t="s">
        <v>29</v>
      </c>
    </row>
    <row r="11" spans="1:11" hidden="1" x14ac:dyDescent="0.25">
      <c r="A11" s="37" t="s">
        <v>153</v>
      </c>
      <c r="B11" s="37" t="s">
        <v>49</v>
      </c>
      <c r="C11" s="37" t="s">
        <v>49</v>
      </c>
      <c r="D11" s="37" t="s">
        <v>140</v>
      </c>
      <c r="E11" s="37" t="s">
        <v>49</v>
      </c>
      <c r="F11" s="44">
        <v>-1.17</v>
      </c>
      <c r="G11" s="37" t="s">
        <v>49</v>
      </c>
      <c r="H11" s="25">
        <v>38300191</v>
      </c>
      <c r="I11" s="25" t="s">
        <v>28</v>
      </c>
      <c r="J11" s="25">
        <v>3690112</v>
      </c>
      <c r="K11" s="25" t="s">
        <v>29</v>
      </c>
    </row>
    <row r="12" spans="1:11" hidden="1" x14ac:dyDescent="0.25">
      <c r="A12" s="37" t="s">
        <v>154</v>
      </c>
      <c r="B12" s="37" t="s">
        <v>49</v>
      </c>
      <c r="C12" s="37" t="s">
        <v>49</v>
      </c>
      <c r="D12" s="37" t="s">
        <v>140</v>
      </c>
      <c r="E12" s="37" t="s">
        <v>49</v>
      </c>
      <c r="F12" s="44">
        <v>-4355922.82</v>
      </c>
      <c r="G12" s="37" t="s">
        <v>49</v>
      </c>
      <c r="H12" s="25">
        <v>38300191</v>
      </c>
      <c r="I12" s="25" t="s">
        <v>28</v>
      </c>
      <c r="J12" s="25">
        <v>3690112</v>
      </c>
      <c r="K12" s="25" t="s">
        <v>29</v>
      </c>
    </row>
    <row r="13" spans="1:11" hidden="1" x14ac:dyDescent="0.25">
      <c r="A13" s="37" t="s">
        <v>155</v>
      </c>
      <c r="B13" s="37" t="s">
        <v>7</v>
      </c>
      <c r="C13" s="37" t="s">
        <v>156</v>
      </c>
      <c r="D13" s="37" t="s">
        <v>62</v>
      </c>
      <c r="E13" s="37" t="s">
        <v>157</v>
      </c>
      <c r="F13" s="44">
        <v>241.25</v>
      </c>
      <c r="G13" s="37" t="s">
        <v>61</v>
      </c>
      <c r="H13" s="25">
        <v>38300191</v>
      </c>
      <c r="I13" s="25" t="s">
        <v>28</v>
      </c>
      <c r="J13" s="25">
        <v>3690112</v>
      </c>
      <c r="K13" s="25" t="s">
        <v>29</v>
      </c>
    </row>
    <row r="14" spans="1:11" hidden="1" x14ac:dyDescent="0.25">
      <c r="A14" s="37" t="s">
        <v>155</v>
      </c>
      <c r="B14" s="37" t="s">
        <v>7</v>
      </c>
      <c r="C14" s="37" t="s">
        <v>156</v>
      </c>
      <c r="D14" s="37" t="s">
        <v>65</v>
      </c>
      <c r="E14" s="37" t="s">
        <v>158</v>
      </c>
      <c r="F14" s="44">
        <v>0.02</v>
      </c>
      <c r="G14" s="37" t="s">
        <v>61</v>
      </c>
      <c r="H14" s="25">
        <v>38300191</v>
      </c>
      <c r="I14" s="25" t="s">
        <v>28</v>
      </c>
      <c r="J14" s="25">
        <v>3690112</v>
      </c>
      <c r="K14" s="25" t="s">
        <v>29</v>
      </c>
    </row>
    <row r="15" spans="1:11" hidden="1" x14ac:dyDescent="0.25">
      <c r="A15" s="37" t="s">
        <v>155</v>
      </c>
      <c r="B15" s="37" t="s">
        <v>7</v>
      </c>
      <c r="C15" s="37" t="s">
        <v>159</v>
      </c>
      <c r="D15" s="37" t="s">
        <v>57</v>
      </c>
      <c r="E15" s="37" t="s">
        <v>160</v>
      </c>
      <c r="F15" s="44">
        <v>210.66</v>
      </c>
      <c r="G15" s="37" t="s">
        <v>61</v>
      </c>
      <c r="H15" s="25">
        <v>38300191</v>
      </c>
      <c r="I15" s="25" t="s">
        <v>28</v>
      </c>
      <c r="J15" s="25">
        <v>3690112</v>
      </c>
      <c r="K15" s="25" t="s">
        <v>29</v>
      </c>
    </row>
    <row r="16" spans="1:11" hidden="1" x14ac:dyDescent="0.25">
      <c r="A16" s="37" t="s">
        <v>155</v>
      </c>
      <c r="B16" s="37" t="s">
        <v>7</v>
      </c>
      <c r="C16" s="37" t="s">
        <v>52</v>
      </c>
      <c r="D16" s="37" t="s">
        <v>11</v>
      </c>
      <c r="E16" s="37" t="s">
        <v>53</v>
      </c>
      <c r="F16" s="44">
        <v>16.18</v>
      </c>
      <c r="G16" s="37" t="s">
        <v>61</v>
      </c>
      <c r="H16" s="25">
        <v>38300191</v>
      </c>
      <c r="I16" s="25" t="s">
        <v>28</v>
      </c>
      <c r="J16" s="25">
        <v>3690112</v>
      </c>
      <c r="K16" s="25" t="s">
        <v>29</v>
      </c>
    </row>
    <row r="17" spans="1:11" hidden="1" x14ac:dyDescent="0.25">
      <c r="A17" s="37" t="s">
        <v>161</v>
      </c>
      <c r="B17" s="37" t="s">
        <v>49</v>
      </c>
      <c r="C17" s="37" t="s">
        <v>49</v>
      </c>
      <c r="D17" s="37" t="s">
        <v>140</v>
      </c>
      <c r="E17" s="37" t="s">
        <v>49</v>
      </c>
      <c r="F17" s="44">
        <v>468.11</v>
      </c>
      <c r="G17" s="37" t="s">
        <v>49</v>
      </c>
      <c r="H17" s="25">
        <v>38300191</v>
      </c>
      <c r="I17" s="25" t="s">
        <v>28</v>
      </c>
      <c r="J17" s="25">
        <v>3690112</v>
      </c>
      <c r="K17" s="25" t="s">
        <v>29</v>
      </c>
    </row>
    <row r="18" spans="1:11" hidden="1" x14ac:dyDescent="0.25">
      <c r="A18" s="37" t="s">
        <v>162</v>
      </c>
      <c r="B18" s="37" t="s">
        <v>49</v>
      </c>
      <c r="C18" s="37" t="s">
        <v>49</v>
      </c>
      <c r="D18" s="37" t="s">
        <v>140</v>
      </c>
      <c r="E18" s="37" t="s">
        <v>49</v>
      </c>
      <c r="F18" s="44">
        <v>-4355454.71</v>
      </c>
      <c r="G18" s="37" t="s">
        <v>49</v>
      </c>
      <c r="H18" s="25">
        <v>38300191</v>
      </c>
      <c r="I18" s="25" t="s">
        <v>28</v>
      </c>
      <c r="J18" s="25">
        <v>3690112</v>
      </c>
      <c r="K18" s="25" t="s">
        <v>29</v>
      </c>
    </row>
    <row r="19" spans="1:11" hidden="1" x14ac:dyDescent="0.25">
      <c r="A19" s="37" t="s">
        <v>163</v>
      </c>
      <c r="B19" s="37" t="s">
        <v>7</v>
      </c>
      <c r="C19" s="37" t="s">
        <v>159</v>
      </c>
      <c r="D19" s="37" t="s">
        <v>57</v>
      </c>
      <c r="E19" s="37" t="s">
        <v>160</v>
      </c>
      <c r="F19" s="44">
        <v>-2223.62</v>
      </c>
      <c r="G19" s="37" t="s">
        <v>61</v>
      </c>
      <c r="H19" s="25">
        <v>38300191</v>
      </c>
      <c r="I19" s="25" t="s">
        <v>28</v>
      </c>
      <c r="J19" s="25">
        <v>3690112</v>
      </c>
      <c r="K19" s="25" t="s">
        <v>29</v>
      </c>
    </row>
    <row r="20" spans="1:11" hidden="1" x14ac:dyDescent="0.25">
      <c r="A20" s="37" t="s">
        <v>164</v>
      </c>
      <c r="B20" s="37" t="s">
        <v>49</v>
      </c>
      <c r="C20" s="37" t="s">
        <v>49</v>
      </c>
      <c r="D20" s="37" t="s">
        <v>140</v>
      </c>
      <c r="E20" s="37" t="s">
        <v>49</v>
      </c>
      <c r="F20" s="44">
        <v>-2223.62</v>
      </c>
      <c r="G20" s="37" t="s">
        <v>49</v>
      </c>
      <c r="H20" s="25">
        <v>38300191</v>
      </c>
      <c r="I20" s="25" t="s">
        <v>28</v>
      </c>
      <c r="J20" s="25">
        <v>3690112</v>
      </c>
      <c r="K20" s="25" t="s">
        <v>29</v>
      </c>
    </row>
    <row r="21" spans="1:11" hidden="1" x14ac:dyDescent="0.25">
      <c r="A21" s="37" t="s">
        <v>165</v>
      </c>
      <c r="B21" s="37" t="s">
        <v>49</v>
      </c>
      <c r="C21" s="37" t="s">
        <v>49</v>
      </c>
      <c r="D21" s="37" t="s">
        <v>140</v>
      </c>
      <c r="E21" s="37" t="s">
        <v>49</v>
      </c>
      <c r="F21" s="44">
        <v>-4357678.33</v>
      </c>
      <c r="G21" s="37" t="s">
        <v>49</v>
      </c>
      <c r="H21" s="25">
        <v>38300191</v>
      </c>
      <c r="I21" s="25" t="s">
        <v>28</v>
      </c>
      <c r="J21" s="25">
        <v>3690112</v>
      </c>
      <c r="K21" s="25" t="s">
        <v>29</v>
      </c>
    </row>
    <row r="22" spans="1:11" hidden="1" x14ac:dyDescent="0.25">
      <c r="A22" s="37" t="s">
        <v>166</v>
      </c>
      <c r="B22" s="37" t="s">
        <v>7</v>
      </c>
      <c r="C22" s="37" t="s">
        <v>167</v>
      </c>
      <c r="D22" s="37" t="s">
        <v>11</v>
      </c>
      <c r="E22" s="37" t="s">
        <v>168</v>
      </c>
      <c r="F22" s="43">
        <v>-30000</v>
      </c>
      <c r="G22" s="37" t="s">
        <v>8</v>
      </c>
      <c r="H22" s="25">
        <v>38300191</v>
      </c>
      <c r="I22" s="25" t="s">
        <v>28</v>
      </c>
      <c r="J22" s="25">
        <v>3690112</v>
      </c>
      <c r="K22" s="25" t="s">
        <v>29</v>
      </c>
    </row>
    <row r="23" spans="1:11" hidden="1" x14ac:dyDescent="0.25">
      <c r="A23" s="37" t="s">
        <v>169</v>
      </c>
      <c r="B23" s="37" t="s">
        <v>49</v>
      </c>
      <c r="C23" s="37" t="s">
        <v>49</v>
      </c>
      <c r="D23" s="37" t="s">
        <v>140</v>
      </c>
      <c r="E23" s="37" t="s">
        <v>49</v>
      </c>
      <c r="F23" s="43">
        <v>-30000</v>
      </c>
      <c r="G23" s="37" t="s">
        <v>49</v>
      </c>
      <c r="H23" s="25">
        <v>38300191</v>
      </c>
      <c r="I23" s="25" t="s">
        <v>28</v>
      </c>
      <c r="J23" s="25">
        <v>3690112</v>
      </c>
      <c r="K23" s="25" t="s">
        <v>29</v>
      </c>
    </row>
    <row r="24" spans="1:11" hidden="1" x14ac:dyDescent="0.25">
      <c r="A24" s="37" t="s">
        <v>170</v>
      </c>
      <c r="B24" s="37" t="s">
        <v>49</v>
      </c>
      <c r="C24" s="37" t="s">
        <v>49</v>
      </c>
      <c r="D24" s="37" t="s">
        <v>140</v>
      </c>
      <c r="E24" s="37" t="s">
        <v>49</v>
      </c>
      <c r="F24" s="44">
        <v>-4387678.33</v>
      </c>
      <c r="G24" s="37" t="s">
        <v>49</v>
      </c>
      <c r="H24" s="25">
        <v>38300191</v>
      </c>
      <c r="I24" s="25" t="s">
        <v>28</v>
      </c>
      <c r="J24" s="25">
        <v>3690112</v>
      </c>
      <c r="K24" s="25" t="s">
        <v>29</v>
      </c>
    </row>
    <row r="25" spans="1:11" hidden="1" x14ac:dyDescent="0.25">
      <c r="A25" s="37" t="s">
        <v>171</v>
      </c>
      <c r="B25" s="37" t="s">
        <v>7</v>
      </c>
      <c r="C25" s="37" t="s">
        <v>172</v>
      </c>
      <c r="D25" s="37" t="s">
        <v>11</v>
      </c>
      <c r="E25" s="37" t="s">
        <v>173</v>
      </c>
      <c r="F25" s="43">
        <v>-40950</v>
      </c>
      <c r="G25" s="37" t="s">
        <v>8</v>
      </c>
      <c r="H25" s="25">
        <v>38300191</v>
      </c>
      <c r="I25" s="25" t="s">
        <v>28</v>
      </c>
      <c r="J25" s="25">
        <v>3690112</v>
      </c>
      <c r="K25" s="25" t="s">
        <v>29</v>
      </c>
    </row>
    <row r="26" spans="1:11" hidden="1" x14ac:dyDescent="0.25">
      <c r="A26" s="37" t="s">
        <v>174</v>
      </c>
      <c r="B26" s="37" t="s">
        <v>49</v>
      </c>
      <c r="C26" s="37" t="s">
        <v>49</v>
      </c>
      <c r="D26" s="37" t="s">
        <v>140</v>
      </c>
      <c r="E26" s="37" t="s">
        <v>49</v>
      </c>
      <c r="F26" s="43">
        <v>-40950</v>
      </c>
      <c r="G26" s="37" t="s">
        <v>49</v>
      </c>
      <c r="H26" s="25">
        <v>38300191</v>
      </c>
      <c r="I26" s="25" t="s">
        <v>28</v>
      </c>
      <c r="J26" s="25">
        <v>3690112</v>
      </c>
      <c r="K26" s="25" t="s">
        <v>29</v>
      </c>
    </row>
    <row r="27" spans="1:11" hidden="1" x14ac:dyDescent="0.25">
      <c r="A27" s="37" t="s">
        <v>175</v>
      </c>
      <c r="B27" s="37" t="s">
        <v>49</v>
      </c>
      <c r="C27" s="37" t="s">
        <v>49</v>
      </c>
      <c r="D27" s="37" t="s">
        <v>140</v>
      </c>
      <c r="E27" s="37" t="s">
        <v>49</v>
      </c>
      <c r="F27" s="44">
        <v>-4428628.33</v>
      </c>
      <c r="G27" s="37" t="s">
        <v>49</v>
      </c>
      <c r="H27" s="25">
        <v>38300191</v>
      </c>
      <c r="I27" s="25" t="s">
        <v>28</v>
      </c>
      <c r="J27" s="25">
        <v>3690112</v>
      </c>
      <c r="K27" s="25" t="s">
        <v>29</v>
      </c>
    </row>
    <row r="28" spans="1:11" s="46" customFormat="1" hidden="1" x14ac:dyDescent="0.25">
      <c r="A28" s="37" t="s">
        <v>139</v>
      </c>
      <c r="B28" s="37" t="s">
        <v>49</v>
      </c>
      <c r="C28" s="37" t="s">
        <v>49</v>
      </c>
      <c r="D28" s="37" t="s">
        <v>140</v>
      </c>
      <c r="E28" s="37" t="s">
        <v>49</v>
      </c>
      <c r="F28" s="44">
        <v>-492684.71</v>
      </c>
      <c r="G28" s="37" t="s">
        <v>49</v>
      </c>
      <c r="H28" s="25">
        <v>38300191</v>
      </c>
      <c r="I28" s="25" t="s">
        <v>28</v>
      </c>
      <c r="J28" s="25">
        <v>3690114</v>
      </c>
      <c r="K28" s="25" t="s">
        <v>47</v>
      </c>
    </row>
    <row r="29" spans="1:11" s="46" customFormat="1" hidden="1" x14ac:dyDescent="0.25">
      <c r="A29" s="37" t="s">
        <v>176</v>
      </c>
      <c r="B29" s="37" t="s">
        <v>7</v>
      </c>
      <c r="C29" s="37" t="s">
        <v>54</v>
      </c>
      <c r="D29" s="37" t="s">
        <v>55</v>
      </c>
      <c r="E29" s="37" t="s">
        <v>56</v>
      </c>
      <c r="F29" s="44">
        <v>30914.32</v>
      </c>
      <c r="G29" s="37" t="s">
        <v>8</v>
      </c>
      <c r="H29" s="25">
        <v>38300191</v>
      </c>
      <c r="I29" s="25" t="s">
        <v>28</v>
      </c>
      <c r="J29" s="25">
        <v>3690114</v>
      </c>
      <c r="K29" s="25" t="s">
        <v>47</v>
      </c>
    </row>
    <row r="30" spans="1:11" s="46" customFormat="1" hidden="1" x14ac:dyDescent="0.25">
      <c r="A30" s="37" t="s">
        <v>177</v>
      </c>
      <c r="B30" s="37" t="s">
        <v>49</v>
      </c>
      <c r="C30" s="37" t="s">
        <v>49</v>
      </c>
      <c r="D30" s="37" t="s">
        <v>140</v>
      </c>
      <c r="E30" s="37" t="s">
        <v>49</v>
      </c>
      <c r="F30" s="44">
        <v>30914.32</v>
      </c>
      <c r="G30" s="37" t="s">
        <v>49</v>
      </c>
      <c r="H30" s="25">
        <v>38300191</v>
      </c>
      <c r="I30" s="25" t="s">
        <v>28</v>
      </c>
      <c r="J30" s="25">
        <v>3690114</v>
      </c>
      <c r="K30" s="25" t="s">
        <v>47</v>
      </c>
    </row>
    <row r="31" spans="1:11" s="46" customFormat="1" hidden="1" x14ac:dyDescent="0.25">
      <c r="A31" s="37" t="s">
        <v>178</v>
      </c>
      <c r="B31" s="37" t="s">
        <v>49</v>
      </c>
      <c r="C31" s="37" t="s">
        <v>49</v>
      </c>
      <c r="D31" s="37" t="s">
        <v>140</v>
      </c>
      <c r="E31" s="37" t="s">
        <v>49</v>
      </c>
      <c r="F31" s="44">
        <v>-461770.39</v>
      </c>
      <c r="G31" s="37" t="s">
        <v>49</v>
      </c>
      <c r="H31" s="25">
        <v>38300191</v>
      </c>
      <c r="I31" s="25" t="s">
        <v>28</v>
      </c>
      <c r="J31" s="25">
        <v>3690114</v>
      </c>
      <c r="K31" s="25" t="s">
        <v>47</v>
      </c>
    </row>
    <row r="32" spans="1:11" s="46" customFormat="1" hidden="1" x14ac:dyDescent="0.25">
      <c r="A32" s="37" t="s">
        <v>179</v>
      </c>
      <c r="B32" s="37" t="s">
        <v>7</v>
      </c>
      <c r="C32" s="37" t="s">
        <v>180</v>
      </c>
      <c r="D32" s="37" t="s">
        <v>9</v>
      </c>
      <c r="E32" s="37" t="s">
        <v>181</v>
      </c>
      <c r="F32" s="44">
        <v>-103999.99</v>
      </c>
      <c r="G32" s="37" t="s">
        <v>8</v>
      </c>
      <c r="H32" s="25">
        <v>38300191</v>
      </c>
      <c r="I32" s="25" t="s">
        <v>28</v>
      </c>
      <c r="J32" s="25">
        <v>3690114</v>
      </c>
      <c r="K32" s="25" t="s">
        <v>47</v>
      </c>
    </row>
    <row r="33" spans="1:11" s="46" customFormat="1" hidden="1" x14ac:dyDescent="0.25">
      <c r="A33" s="37" t="s">
        <v>182</v>
      </c>
      <c r="B33" s="37" t="s">
        <v>49</v>
      </c>
      <c r="C33" s="37" t="s">
        <v>49</v>
      </c>
      <c r="D33" s="37" t="s">
        <v>140</v>
      </c>
      <c r="E33" s="37" t="s">
        <v>49</v>
      </c>
      <c r="F33" s="44">
        <v>-103999.99</v>
      </c>
      <c r="G33" s="37" t="s">
        <v>49</v>
      </c>
      <c r="H33" s="25">
        <v>38300191</v>
      </c>
      <c r="I33" s="25" t="s">
        <v>28</v>
      </c>
      <c r="J33" s="25">
        <v>3690114</v>
      </c>
      <c r="K33" s="25" t="s">
        <v>47</v>
      </c>
    </row>
    <row r="34" spans="1:11" s="46" customFormat="1" hidden="1" x14ac:dyDescent="0.25">
      <c r="A34" s="37" t="s">
        <v>183</v>
      </c>
      <c r="B34" s="37" t="s">
        <v>49</v>
      </c>
      <c r="C34" s="37" t="s">
        <v>49</v>
      </c>
      <c r="D34" s="37" t="s">
        <v>140</v>
      </c>
      <c r="E34" s="37" t="s">
        <v>49</v>
      </c>
      <c r="F34" s="44">
        <v>-565770.38</v>
      </c>
      <c r="G34" s="37" t="s">
        <v>49</v>
      </c>
      <c r="H34" s="25">
        <v>38300191</v>
      </c>
      <c r="I34" s="25" t="s">
        <v>28</v>
      </c>
      <c r="J34" s="25">
        <v>3690114</v>
      </c>
      <c r="K34" s="25" t="s">
        <v>47</v>
      </c>
    </row>
    <row r="35" spans="1:11" hidden="1" x14ac:dyDescent="0.25">
      <c r="A35" s="38" t="s">
        <v>139</v>
      </c>
      <c r="B35" s="38" t="s">
        <v>49</v>
      </c>
      <c r="C35" s="38" t="s">
        <v>49</v>
      </c>
      <c r="D35" s="38" t="s">
        <v>140</v>
      </c>
      <c r="E35" s="38" t="s">
        <v>49</v>
      </c>
      <c r="F35" s="39">
        <v>-17681418.43</v>
      </c>
      <c r="G35" s="38" t="s">
        <v>49</v>
      </c>
      <c r="H35" s="24">
        <v>38300191</v>
      </c>
      <c r="I35" s="24" t="s">
        <v>28</v>
      </c>
      <c r="J35" s="24">
        <v>36901021</v>
      </c>
      <c r="K35" s="24" t="s">
        <v>34</v>
      </c>
    </row>
    <row r="36" spans="1:11" s="46" customFormat="1" hidden="1" x14ac:dyDescent="0.25">
      <c r="A36" s="37" t="s">
        <v>150</v>
      </c>
      <c r="B36" s="37" t="s">
        <v>7</v>
      </c>
      <c r="C36" s="37" t="s">
        <v>58</v>
      </c>
      <c r="D36" s="37" t="s">
        <v>11</v>
      </c>
      <c r="E36" s="37" t="s">
        <v>59</v>
      </c>
      <c r="F36" s="44">
        <v>0.03</v>
      </c>
      <c r="G36" s="37" t="s">
        <v>10</v>
      </c>
      <c r="H36" s="25">
        <v>38300191</v>
      </c>
      <c r="I36" s="25" t="s">
        <v>28</v>
      </c>
      <c r="J36" s="25">
        <v>36901021</v>
      </c>
      <c r="K36" s="25" t="s">
        <v>34</v>
      </c>
    </row>
    <row r="37" spans="1:11" s="46" customFormat="1" hidden="1" x14ac:dyDescent="0.25">
      <c r="A37" s="37" t="s">
        <v>150</v>
      </c>
      <c r="B37" s="37" t="s">
        <v>7</v>
      </c>
      <c r="C37" s="37" t="s">
        <v>71</v>
      </c>
      <c r="D37" s="37" t="s">
        <v>11</v>
      </c>
      <c r="E37" s="37" t="s">
        <v>41</v>
      </c>
      <c r="F37" s="44">
        <v>-94.69</v>
      </c>
      <c r="G37" s="37" t="s">
        <v>60</v>
      </c>
      <c r="H37" s="25">
        <v>38300191</v>
      </c>
      <c r="I37" s="25" t="s">
        <v>28</v>
      </c>
      <c r="J37" s="25">
        <v>36901021</v>
      </c>
      <c r="K37" s="25" t="s">
        <v>34</v>
      </c>
    </row>
    <row r="38" spans="1:11" hidden="1" x14ac:dyDescent="0.25">
      <c r="A38" s="38" t="s">
        <v>153</v>
      </c>
      <c r="B38" s="38" t="s">
        <v>49</v>
      </c>
      <c r="C38" s="38" t="s">
        <v>49</v>
      </c>
      <c r="D38" s="38" t="s">
        <v>140</v>
      </c>
      <c r="E38" s="38" t="s">
        <v>49</v>
      </c>
      <c r="F38" s="39">
        <v>-94.66</v>
      </c>
      <c r="G38" s="38" t="s">
        <v>49</v>
      </c>
      <c r="H38" s="24">
        <v>38300191</v>
      </c>
      <c r="I38" s="24" t="s">
        <v>28</v>
      </c>
      <c r="J38" s="24">
        <v>36901021</v>
      </c>
      <c r="K38" s="24" t="s">
        <v>34</v>
      </c>
    </row>
    <row r="39" spans="1:11" hidden="1" x14ac:dyDescent="0.25">
      <c r="A39" s="38" t="s">
        <v>154</v>
      </c>
      <c r="B39" s="38" t="s">
        <v>49</v>
      </c>
      <c r="C39" s="38" t="s">
        <v>49</v>
      </c>
      <c r="D39" s="38" t="s">
        <v>140</v>
      </c>
      <c r="E39" s="38" t="s">
        <v>49</v>
      </c>
      <c r="F39" s="39">
        <v>-17681513.09</v>
      </c>
      <c r="G39" s="38" t="s">
        <v>49</v>
      </c>
      <c r="H39" s="24">
        <v>38300191</v>
      </c>
      <c r="I39" s="24" t="s">
        <v>28</v>
      </c>
      <c r="J39" s="24">
        <v>36901021</v>
      </c>
      <c r="K39" s="24" t="s">
        <v>34</v>
      </c>
    </row>
    <row r="40" spans="1:11" s="46" customFormat="1" hidden="1" x14ac:dyDescent="0.25">
      <c r="A40" s="37" t="s">
        <v>141</v>
      </c>
      <c r="B40" s="37" t="s">
        <v>7</v>
      </c>
      <c r="C40" s="37" t="s">
        <v>184</v>
      </c>
      <c r="D40" s="37" t="s">
        <v>11</v>
      </c>
      <c r="E40" s="37" t="s">
        <v>185</v>
      </c>
      <c r="F40" s="43">
        <v>-297180</v>
      </c>
      <c r="G40" s="37" t="s">
        <v>8</v>
      </c>
      <c r="H40" s="25">
        <v>38300191</v>
      </c>
      <c r="I40" s="25" t="s">
        <v>28</v>
      </c>
      <c r="J40" s="25">
        <v>36901021</v>
      </c>
      <c r="K40" s="25" t="s">
        <v>34</v>
      </c>
    </row>
    <row r="41" spans="1:11" hidden="1" x14ac:dyDescent="0.25">
      <c r="A41" s="38" t="s">
        <v>143</v>
      </c>
      <c r="B41" s="38" t="s">
        <v>49</v>
      </c>
      <c r="C41" s="38" t="s">
        <v>49</v>
      </c>
      <c r="D41" s="38" t="s">
        <v>140</v>
      </c>
      <c r="E41" s="38" t="s">
        <v>49</v>
      </c>
      <c r="F41" s="40">
        <v>-297180</v>
      </c>
      <c r="G41" s="38" t="s">
        <v>49</v>
      </c>
      <c r="H41" s="24">
        <v>38300191</v>
      </c>
      <c r="I41" s="24" t="s">
        <v>28</v>
      </c>
      <c r="J41" s="24">
        <v>36901021</v>
      </c>
      <c r="K41" s="24" t="s">
        <v>34</v>
      </c>
    </row>
    <row r="42" spans="1:11" hidden="1" x14ac:dyDescent="0.25">
      <c r="A42" s="38" t="s">
        <v>144</v>
      </c>
      <c r="B42" s="38" t="s">
        <v>49</v>
      </c>
      <c r="C42" s="38" t="s">
        <v>49</v>
      </c>
      <c r="D42" s="38" t="s">
        <v>140</v>
      </c>
      <c r="E42" s="38" t="s">
        <v>49</v>
      </c>
      <c r="F42" s="39">
        <v>-17978693.09</v>
      </c>
      <c r="G42" s="38" t="s">
        <v>49</v>
      </c>
      <c r="H42" s="24">
        <v>38300191</v>
      </c>
      <c r="I42" s="24" t="s">
        <v>28</v>
      </c>
      <c r="J42" s="24">
        <v>36901021</v>
      </c>
      <c r="K42" s="24" t="s">
        <v>34</v>
      </c>
    </row>
    <row r="43" spans="1:11" s="46" customFormat="1" hidden="1" x14ac:dyDescent="0.25">
      <c r="A43" s="37" t="s">
        <v>176</v>
      </c>
      <c r="B43" s="37" t="s">
        <v>7</v>
      </c>
      <c r="C43" s="37" t="s">
        <v>186</v>
      </c>
      <c r="D43" s="37" t="s">
        <v>65</v>
      </c>
      <c r="E43" s="37" t="s">
        <v>187</v>
      </c>
      <c r="F43" s="44">
        <v>139.66</v>
      </c>
      <c r="G43" s="37" t="s">
        <v>188</v>
      </c>
      <c r="H43" s="25">
        <v>38300191</v>
      </c>
      <c r="I43" s="25" t="s">
        <v>28</v>
      </c>
      <c r="J43" s="25">
        <v>36901021</v>
      </c>
      <c r="K43" s="25" t="s">
        <v>34</v>
      </c>
    </row>
    <row r="44" spans="1:11" s="46" customFormat="1" hidden="1" x14ac:dyDescent="0.25">
      <c r="A44" s="37" t="s">
        <v>177</v>
      </c>
      <c r="B44" s="37" t="s">
        <v>49</v>
      </c>
      <c r="C44" s="37" t="s">
        <v>49</v>
      </c>
      <c r="D44" s="37" t="s">
        <v>140</v>
      </c>
      <c r="E44" s="37" t="s">
        <v>49</v>
      </c>
      <c r="F44" s="44">
        <v>139.66</v>
      </c>
      <c r="G44" s="37" t="s">
        <v>49</v>
      </c>
      <c r="H44" s="25">
        <v>38300191</v>
      </c>
      <c r="I44" s="25" t="s">
        <v>28</v>
      </c>
      <c r="J44" s="25">
        <v>36901021</v>
      </c>
      <c r="K44" s="25" t="s">
        <v>34</v>
      </c>
    </row>
    <row r="45" spans="1:11" s="46" customFormat="1" hidden="1" x14ac:dyDescent="0.25">
      <c r="A45" s="37" t="s">
        <v>178</v>
      </c>
      <c r="B45" s="37" t="s">
        <v>49</v>
      </c>
      <c r="C45" s="37" t="s">
        <v>49</v>
      </c>
      <c r="D45" s="37" t="s">
        <v>140</v>
      </c>
      <c r="E45" s="37" t="s">
        <v>49</v>
      </c>
      <c r="F45" s="44">
        <v>-17978553.43</v>
      </c>
      <c r="G45" s="37" t="s">
        <v>49</v>
      </c>
      <c r="H45" s="25">
        <v>38300191</v>
      </c>
      <c r="I45" s="25" t="s">
        <v>28</v>
      </c>
      <c r="J45" s="25">
        <v>36901021</v>
      </c>
      <c r="K45" s="25" t="s">
        <v>34</v>
      </c>
    </row>
    <row r="46" spans="1:11" s="46" customFormat="1" hidden="1" x14ac:dyDescent="0.25">
      <c r="A46" s="37" t="s">
        <v>155</v>
      </c>
      <c r="B46" s="37" t="s">
        <v>7</v>
      </c>
      <c r="C46" s="37" t="s">
        <v>189</v>
      </c>
      <c r="D46" s="37" t="s">
        <v>11</v>
      </c>
      <c r="E46" s="37" t="s">
        <v>190</v>
      </c>
      <c r="F46" s="44">
        <v>24.73</v>
      </c>
      <c r="G46" s="37" t="s">
        <v>61</v>
      </c>
      <c r="H46" s="25">
        <v>38300191</v>
      </c>
      <c r="I46" s="25" t="s">
        <v>28</v>
      </c>
      <c r="J46" s="25">
        <v>36901021</v>
      </c>
      <c r="K46" s="25" t="s">
        <v>34</v>
      </c>
    </row>
    <row r="47" spans="1:11" s="46" customFormat="1" hidden="1" x14ac:dyDescent="0.25">
      <c r="A47" s="37" t="s">
        <v>155</v>
      </c>
      <c r="B47" s="37" t="s">
        <v>7</v>
      </c>
      <c r="C47" s="37" t="s">
        <v>186</v>
      </c>
      <c r="D47" s="37" t="s">
        <v>55</v>
      </c>
      <c r="E47" s="37" t="s">
        <v>191</v>
      </c>
      <c r="F47" s="44">
        <v>-4513.82</v>
      </c>
      <c r="G47" s="37" t="s">
        <v>61</v>
      </c>
      <c r="H47" s="25">
        <v>38300191</v>
      </c>
      <c r="I47" s="25" t="s">
        <v>28</v>
      </c>
      <c r="J47" s="25">
        <v>36901021</v>
      </c>
      <c r="K47" s="25" t="s">
        <v>34</v>
      </c>
    </row>
    <row r="48" spans="1:11" s="46" customFormat="1" hidden="1" x14ac:dyDescent="0.25">
      <c r="A48" s="37" t="s">
        <v>155</v>
      </c>
      <c r="B48" s="37" t="s">
        <v>7</v>
      </c>
      <c r="C48" s="37" t="s">
        <v>186</v>
      </c>
      <c r="D48" s="37" t="s">
        <v>9</v>
      </c>
      <c r="E48" s="37" t="s">
        <v>192</v>
      </c>
      <c r="F48" s="44">
        <v>-4722.05</v>
      </c>
      <c r="G48" s="37" t="s">
        <v>61</v>
      </c>
      <c r="H48" s="25">
        <v>38300191</v>
      </c>
      <c r="I48" s="25" t="s">
        <v>28</v>
      </c>
      <c r="J48" s="25">
        <v>36901021</v>
      </c>
      <c r="K48" s="25" t="s">
        <v>34</v>
      </c>
    </row>
    <row r="49" spans="1:11" s="46" customFormat="1" hidden="1" x14ac:dyDescent="0.25">
      <c r="A49" s="37" t="s">
        <v>155</v>
      </c>
      <c r="B49" s="37" t="s">
        <v>7</v>
      </c>
      <c r="C49" s="37" t="s">
        <v>186</v>
      </c>
      <c r="D49" s="37" t="s">
        <v>57</v>
      </c>
      <c r="E49" s="37" t="s">
        <v>193</v>
      </c>
      <c r="F49" s="44">
        <v>-344.37</v>
      </c>
      <c r="G49" s="37" t="s">
        <v>61</v>
      </c>
      <c r="H49" s="25">
        <v>38300191</v>
      </c>
      <c r="I49" s="25" t="s">
        <v>28</v>
      </c>
      <c r="J49" s="25">
        <v>36901021</v>
      </c>
      <c r="K49" s="25" t="s">
        <v>34</v>
      </c>
    </row>
    <row r="50" spans="1:11" s="46" customFormat="1" hidden="1" x14ac:dyDescent="0.25">
      <c r="A50" s="37" t="s">
        <v>155</v>
      </c>
      <c r="B50" s="37" t="s">
        <v>7</v>
      </c>
      <c r="C50" s="37" t="s">
        <v>186</v>
      </c>
      <c r="D50" s="37" t="s">
        <v>42</v>
      </c>
      <c r="E50" s="37" t="s">
        <v>194</v>
      </c>
      <c r="F50" s="42">
        <v>-236.1</v>
      </c>
      <c r="G50" s="37" t="s">
        <v>61</v>
      </c>
      <c r="H50" s="25">
        <v>38300191</v>
      </c>
      <c r="I50" s="25" t="s">
        <v>28</v>
      </c>
      <c r="J50" s="25">
        <v>36901021</v>
      </c>
      <c r="K50" s="25" t="s">
        <v>34</v>
      </c>
    </row>
    <row r="51" spans="1:11" s="46" customFormat="1" hidden="1" x14ac:dyDescent="0.25">
      <c r="A51" s="37" t="s">
        <v>155</v>
      </c>
      <c r="B51" s="37" t="s">
        <v>7</v>
      </c>
      <c r="C51" s="37" t="s">
        <v>186</v>
      </c>
      <c r="D51" s="37" t="s">
        <v>64</v>
      </c>
      <c r="E51" s="37" t="s">
        <v>195</v>
      </c>
      <c r="F51" s="44">
        <v>-590.29</v>
      </c>
      <c r="G51" s="37" t="s">
        <v>61</v>
      </c>
      <c r="H51" s="25">
        <v>38300191</v>
      </c>
      <c r="I51" s="25" t="s">
        <v>28</v>
      </c>
      <c r="J51" s="25">
        <v>36901021</v>
      </c>
      <c r="K51" s="25" t="s">
        <v>34</v>
      </c>
    </row>
    <row r="52" spans="1:11" s="46" customFormat="1" hidden="1" x14ac:dyDescent="0.25">
      <c r="A52" s="37" t="s">
        <v>155</v>
      </c>
      <c r="B52" s="37" t="s">
        <v>7</v>
      </c>
      <c r="C52" s="37" t="s">
        <v>186</v>
      </c>
      <c r="D52" s="37" t="s">
        <v>51</v>
      </c>
      <c r="E52" s="37" t="s">
        <v>196</v>
      </c>
      <c r="F52" s="44">
        <v>-3.54</v>
      </c>
      <c r="G52" s="37" t="s">
        <v>61</v>
      </c>
      <c r="H52" s="25">
        <v>38300191</v>
      </c>
      <c r="I52" s="25" t="s">
        <v>28</v>
      </c>
      <c r="J52" s="25">
        <v>36901021</v>
      </c>
      <c r="K52" s="25" t="s">
        <v>34</v>
      </c>
    </row>
    <row r="53" spans="1:11" s="46" customFormat="1" hidden="1" x14ac:dyDescent="0.25">
      <c r="A53" s="37" t="s">
        <v>155</v>
      </c>
      <c r="B53" s="37" t="s">
        <v>7</v>
      </c>
      <c r="C53" s="37" t="s">
        <v>186</v>
      </c>
      <c r="D53" s="37" t="s">
        <v>62</v>
      </c>
      <c r="E53" s="37" t="s">
        <v>197</v>
      </c>
      <c r="F53" s="44">
        <v>-177.08</v>
      </c>
      <c r="G53" s="37" t="s">
        <v>61</v>
      </c>
      <c r="H53" s="25">
        <v>38300191</v>
      </c>
      <c r="I53" s="25" t="s">
        <v>28</v>
      </c>
      <c r="J53" s="25">
        <v>36901021</v>
      </c>
      <c r="K53" s="25" t="s">
        <v>34</v>
      </c>
    </row>
    <row r="54" spans="1:11" s="46" customFormat="1" hidden="1" x14ac:dyDescent="0.25">
      <c r="A54" s="37" t="s">
        <v>155</v>
      </c>
      <c r="B54" s="37" t="s">
        <v>7</v>
      </c>
      <c r="C54" s="37" t="s">
        <v>186</v>
      </c>
      <c r="D54" s="37" t="s">
        <v>63</v>
      </c>
      <c r="E54" s="37" t="s">
        <v>198</v>
      </c>
      <c r="F54" s="44">
        <v>-113.66</v>
      </c>
      <c r="G54" s="37" t="s">
        <v>61</v>
      </c>
      <c r="H54" s="25">
        <v>38300191</v>
      </c>
      <c r="I54" s="25" t="s">
        <v>28</v>
      </c>
      <c r="J54" s="25">
        <v>36901021</v>
      </c>
      <c r="K54" s="25" t="s">
        <v>34</v>
      </c>
    </row>
    <row r="55" spans="1:11" s="46" customFormat="1" hidden="1" x14ac:dyDescent="0.25">
      <c r="A55" s="37" t="s">
        <v>155</v>
      </c>
      <c r="B55" s="37" t="s">
        <v>7</v>
      </c>
      <c r="C55" s="37" t="s">
        <v>186</v>
      </c>
      <c r="D55" s="37" t="s">
        <v>65</v>
      </c>
      <c r="E55" s="37" t="s">
        <v>187</v>
      </c>
      <c r="F55" s="44">
        <v>-76.61</v>
      </c>
      <c r="G55" s="37" t="s">
        <v>61</v>
      </c>
      <c r="H55" s="25">
        <v>38300191</v>
      </c>
      <c r="I55" s="25" t="s">
        <v>28</v>
      </c>
      <c r="J55" s="25">
        <v>36901021</v>
      </c>
      <c r="K55" s="25" t="s">
        <v>34</v>
      </c>
    </row>
    <row r="56" spans="1:11" s="46" customFormat="1" hidden="1" x14ac:dyDescent="0.25">
      <c r="A56" s="37" t="s">
        <v>155</v>
      </c>
      <c r="B56" s="37" t="s">
        <v>7</v>
      </c>
      <c r="C56" s="37" t="s">
        <v>186</v>
      </c>
      <c r="D56" s="37" t="s">
        <v>66</v>
      </c>
      <c r="E56" s="37" t="s">
        <v>199</v>
      </c>
      <c r="F56" s="44">
        <v>-271.61</v>
      </c>
      <c r="G56" s="37" t="s">
        <v>61</v>
      </c>
      <c r="H56" s="25">
        <v>38300191</v>
      </c>
      <c r="I56" s="25" t="s">
        <v>28</v>
      </c>
      <c r="J56" s="25">
        <v>36901021</v>
      </c>
      <c r="K56" s="25" t="s">
        <v>34</v>
      </c>
    </row>
    <row r="57" spans="1:11" s="46" customFormat="1" hidden="1" x14ac:dyDescent="0.25">
      <c r="A57" s="37" t="s">
        <v>155</v>
      </c>
      <c r="B57" s="37" t="s">
        <v>7</v>
      </c>
      <c r="C57" s="37" t="s">
        <v>186</v>
      </c>
      <c r="D57" s="37" t="s">
        <v>200</v>
      </c>
      <c r="E57" s="37" t="s">
        <v>201</v>
      </c>
      <c r="F57" s="44">
        <v>-584.99</v>
      </c>
      <c r="G57" s="37" t="s">
        <v>61</v>
      </c>
      <c r="H57" s="25">
        <v>38300191</v>
      </c>
      <c r="I57" s="25" t="s">
        <v>28</v>
      </c>
      <c r="J57" s="25">
        <v>36901021</v>
      </c>
      <c r="K57" s="25" t="s">
        <v>34</v>
      </c>
    </row>
    <row r="58" spans="1:11" s="46" customFormat="1" hidden="1" x14ac:dyDescent="0.25">
      <c r="A58" s="37" t="s">
        <v>155</v>
      </c>
      <c r="B58" s="37" t="s">
        <v>7</v>
      </c>
      <c r="C58" s="37" t="s">
        <v>186</v>
      </c>
      <c r="D58" s="37" t="s">
        <v>202</v>
      </c>
      <c r="E58" s="37" t="s">
        <v>203</v>
      </c>
      <c r="F58" s="44">
        <v>-261.16000000000003</v>
      </c>
      <c r="G58" s="37" t="s">
        <v>61</v>
      </c>
      <c r="H58" s="25">
        <v>38300191</v>
      </c>
      <c r="I58" s="25" t="s">
        <v>28</v>
      </c>
      <c r="J58" s="25">
        <v>36901021</v>
      </c>
      <c r="K58" s="25" t="s">
        <v>34</v>
      </c>
    </row>
    <row r="59" spans="1:11" s="46" customFormat="1" hidden="1" x14ac:dyDescent="0.25">
      <c r="A59" s="37" t="s">
        <v>155</v>
      </c>
      <c r="B59" s="37" t="s">
        <v>7</v>
      </c>
      <c r="C59" s="37" t="s">
        <v>186</v>
      </c>
      <c r="D59" s="37" t="s">
        <v>204</v>
      </c>
      <c r="E59" s="37" t="s">
        <v>205</v>
      </c>
      <c r="F59" s="44">
        <v>-877.49</v>
      </c>
      <c r="G59" s="37" t="s">
        <v>61</v>
      </c>
      <c r="H59" s="25">
        <v>38300191</v>
      </c>
      <c r="I59" s="25" t="s">
        <v>28</v>
      </c>
      <c r="J59" s="25">
        <v>36901021</v>
      </c>
      <c r="K59" s="25" t="s">
        <v>34</v>
      </c>
    </row>
    <row r="60" spans="1:11" s="46" customFormat="1" hidden="1" x14ac:dyDescent="0.25">
      <c r="A60" s="37" t="s">
        <v>155</v>
      </c>
      <c r="B60" s="37" t="s">
        <v>7</v>
      </c>
      <c r="C60" s="37" t="s">
        <v>186</v>
      </c>
      <c r="D60" s="37" t="s">
        <v>206</v>
      </c>
      <c r="E60" s="37" t="s">
        <v>207</v>
      </c>
      <c r="F60" s="44">
        <v>-1316.23</v>
      </c>
      <c r="G60" s="37" t="s">
        <v>61</v>
      </c>
      <c r="H60" s="25">
        <v>38300191</v>
      </c>
      <c r="I60" s="25" t="s">
        <v>28</v>
      </c>
      <c r="J60" s="25">
        <v>36901021</v>
      </c>
      <c r="K60" s="25" t="s">
        <v>34</v>
      </c>
    </row>
    <row r="61" spans="1:11" s="46" customFormat="1" hidden="1" x14ac:dyDescent="0.25">
      <c r="A61" s="37" t="s">
        <v>155</v>
      </c>
      <c r="B61" s="37" t="s">
        <v>7</v>
      </c>
      <c r="C61" s="37" t="s">
        <v>67</v>
      </c>
      <c r="D61" s="37" t="s">
        <v>11</v>
      </c>
      <c r="E61" s="37" t="s">
        <v>68</v>
      </c>
      <c r="F61" s="44">
        <v>168.13</v>
      </c>
      <c r="G61" s="37" t="s">
        <v>61</v>
      </c>
      <c r="H61" s="25">
        <v>38300191</v>
      </c>
      <c r="I61" s="25" t="s">
        <v>28</v>
      </c>
      <c r="J61" s="25">
        <v>36901021</v>
      </c>
      <c r="K61" s="25" t="s">
        <v>34</v>
      </c>
    </row>
    <row r="62" spans="1:11" s="46" customFormat="1" hidden="1" x14ac:dyDescent="0.25">
      <c r="A62" s="37" t="s">
        <v>155</v>
      </c>
      <c r="B62" s="37" t="s">
        <v>7</v>
      </c>
      <c r="C62" s="37" t="s">
        <v>67</v>
      </c>
      <c r="D62" s="37" t="s">
        <v>55</v>
      </c>
      <c r="E62" s="37" t="s">
        <v>69</v>
      </c>
      <c r="F62" s="44">
        <v>20.059999999999999</v>
      </c>
      <c r="G62" s="37" t="s">
        <v>61</v>
      </c>
      <c r="H62" s="25">
        <v>38300191</v>
      </c>
      <c r="I62" s="25" t="s">
        <v>28</v>
      </c>
      <c r="J62" s="25">
        <v>36901021</v>
      </c>
      <c r="K62" s="25" t="s">
        <v>34</v>
      </c>
    </row>
    <row r="63" spans="1:11" s="46" customFormat="1" hidden="1" x14ac:dyDescent="0.25">
      <c r="A63" s="37" t="s">
        <v>155</v>
      </c>
      <c r="B63" s="37" t="s">
        <v>7</v>
      </c>
      <c r="C63" s="37" t="s">
        <v>67</v>
      </c>
      <c r="D63" s="37" t="s">
        <v>9</v>
      </c>
      <c r="E63" s="37" t="s">
        <v>69</v>
      </c>
      <c r="F63" s="44">
        <v>2.98</v>
      </c>
      <c r="G63" s="37" t="s">
        <v>61</v>
      </c>
      <c r="H63" s="25">
        <v>38300191</v>
      </c>
      <c r="I63" s="25" t="s">
        <v>28</v>
      </c>
      <c r="J63" s="25">
        <v>36901021</v>
      </c>
      <c r="K63" s="25" t="s">
        <v>34</v>
      </c>
    </row>
    <row r="64" spans="1:11" s="46" customFormat="1" hidden="1" x14ac:dyDescent="0.25">
      <c r="A64" s="37" t="s">
        <v>155</v>
      </c>
      <c r="B64" s="37" t="s">
        <v>7</v>
      </c>
      <c r="C64" s="37" t="s">
        <v>208</v>
      </c>
      <c r="D64" s="37" t="s">
        <v>11</v>
      </c>
      <c r="E64" s="37" t="s">
        <v>209</v>
      </c>
      <c r="F64" s="44">
        <v>1.79</v>
      </c>
      <c r="G64" s="37" t="s">
        <v>61</v>
      </c>
      <c r="H64" s="25">
        <v>38300191</v>
      </c>
      <c r="I64" s="25" t="s">
        <v>28</v>
      </c>
      <c r="J64" s="25">
        <v>36901021</v>
      </c>
      <c r="K64" s="25" t="s">
        <v>34</v>
      </c>
    </row>
    <row r="65" spans="1:11" s="46" customFormat="1" hidden="1" x14ac:dyDescent="0.25">
      <c r="A65" s="37" t="s">
        <v>155</v>
      </c>
      <c r="B65" s="37" t="s">
        <v>7</v>
      </c>
      <c r="C65" s="37" t="s">
        <v>208</v>
      </c>
      <c r="D65" s="37" t="s">
        <v>55</v>
      </c>
      <c r="E65" s="37" t="s">
        <v>210</v>
      </c>
      <c r="F65" s="44">
        <v>0.94</v>
      </c>
      <c r="G65" s="37" t="s">
        <v>61</v>
      </c>
      <c r="H65" s="25">
        <v>38300191</v>
      </c>
      <c r="I65" s="25" t="s">
        <v>28</v>
      </c>
      <c r="J65" s="25">
        <v>36901021</v>
      </c>
      <c r="K65" s="25" t="s">
        <v>34</v>
      </c>
    </row>
    <row r="66" spans="1:11" s="46" customFormat="1" hidden="1" x14ac:dyDescent="0.25">
      <c r="A66" s="37" t="s">
        <v>155</v>
      </c>
      <c r="B66" s="37" t="s">
        <v>7</v>
      </c>
      <c r="C66" s="37" t="s">
        <v>70</v>
      </c>
      <c r="D66" s="37" t="s">
        <v>11</v>
      </c>
      <c r="E66" s="37" t="s">
        <v>37</v>
      </c>
      <c r="F66" s="44">
        <v>115.3</v>
      </c>
      <c r="G66" s="37" t="s">
        <v>61</v>
      </c>
      <c r="H66" s="25">
        <v>38300191</v>
      </c>
      <c r="I66" s="25" t="s">
        <v>28</v>
      </c>
      <c r="J66" s="25">
        <v>36901021</v>
      </c>
      <c r="K66" s="25" t="s">
        <v>34</v>
      </c>
    </row>
    <row r="67" spans="1:11" s="46" customFormat="1" hidden="1" x14ac:dyDescent="0.25">
      <c r="A67" s="37" t="s">
        <v>155</v>
      </c>
      <c r="B67" s="37" t="s">
        <v>7</v>
      </c>
      <c r="C67" s="37" t="s">
        <v>70</v>
      </c>
      <c r="D67" s="37" t="s">
        <v>55</v>
      </c>
      <c r="E67" s="37" t="s">
        <v>38</v>
      </c>
      <c r="F67" s="44">
        <v>13.5</v>
      </c>
      <c r="G67" s="37" t="s">
        <v>61</v>
      </c>
      <c r="H67" s="25">
        <v>38300191</v>
      </c>
      <c r="I67" s="25" t="s">
        <v>28</v>
      </c>
      <c r="J67" s="25">
        <v>36901021</v>
      </c>
      <c r="K67" s="25" t="s">
        <v>34</v>
      </c>
    </row>
    <row r="68" spans="1:11" s="46" customFormat="1" hidden="1" x14ac:dyDescent="0.25">
      <c r="A68" s="37" t="s">
        <v>155</v>
      </c>
      <c r="B68" s="37" t="s">
        <v>7</v>
      </c>
      <c r="C68" s="37" t="s">
        <v>70</v>
      </c>
      <c r="D68" s="37" t="s">
        <v>9</v>
      </c>
      <c r="E68" s="37" t="s">
        <v>39</v>
      </c>
      <c r="F68" s="44">
        <v>8.1</v>
      </c>
      <c r="G68" s="37" t="s">
        <v>61</v>
      </c>
      <c r="H68" s="25">
        <v>38300191</v>
      </c>
      <c r="I68" s="25" t="s">
        <v>28</v>
      </c>
      <c r="J68" s="25">
        <v>36901021</v>
      </c>
      <c r="K68" s="25" t="s">
        <v>34</v>
      </c>
    </row>
    <row r="69" spans="1:11" s="46" customFormat="1" hidden="1" x14ac:dyDescent="0.25">
      <c r="A69" s="37" t="s">
        <v>155</v>
      </c>
      <c r="B69" s="37" t="s">
        <v>7</v>
      </c>
      <c r="C69" s="37" t="s">
        <v>70</v>
      </c>
      <c r="D69" s="37" t="s">
        <v>57</v>
      </c>
      <c r="E69" s="37" t="s">
        <v>40</v>
      </c>
      <c r="F69" s="44">
        <v>10.98</v>
      </c>
      <c r="G69" s="37" t="s">
        <v>61</v>
      </c>
      <c r="H69" s="25">
        <v>38300191</v>
      </c>
      <c r="I69" s="25" t="s">
        <v>28</v>
      </c>
      <c r="J69" s="25">
        <v>36901021</v>
      </c>
      <c r="K69" s="25" t="s">
        <v>34</v>
      </c>
    </row>
    <row r="70" spans="1:11" s="46" customFormat="1" hidden="1" x14ac:dyDescent="0.25">
      <c r="A70" s="37" t="s">
        <v>155</v>
      </c>
      <c r="B70" s="37" t="s">
        <v>7</v>
      </c>
      <c r="C70" s="37" t="s">
        <v>72</v>
      </c>
      <c r="D70" s="37" t="s">
        <v>11</v>
      </c>
      <c r="E70" s="37" t="s">
        <v>73</v>
      </c>
      <c r="F70" s="44">
        <v>7.5</v>
      </c>
      <c r="G70" s="37" t="s">
        <v>61</v>
      </c>
      <c r="H70" s="25">
        <v>38300191</v>
      </c>
      <c r="I70" s="25" t="s">
        <v>28</v>
      </c>
      <c r="J70" s="25">
        <v>36901021</v>
      </c>
      <c r="K70" s="25" t="s">
        <v>34</v>
      </c>
    </row>
    <row r="71" spans="1:11" hidden="1" x14ac:dyDescent="0.25">
      <c r="A71" s="38" t="s">
        <v>161</v>
      </c>
      <c r="B71" s="38" t="s">
        <v>49</v>
      </c>
      <c r="C71" s="38" t="s">
        <v>49</v>
      </c>
      <c r="D71" s="38" t="s">
        <v>140</v>
      </c>
      <c r="E71" s="38" t="s">
        <v>49</v>
      </c>
      <c r="F71" s="39">
        <v>-13714.99</v>
      </c>
      <c r="G71" s="38" t="s">
        <v>49</v>
      </c>
      <c r="H71" s="24">
        <v>38300191</v>
      </c>
      <c r="I71" s="24" t="s">
        <v>28</v>
      </c>
      <c r="J71" s="24">
        <v>36901021</v>
      </c>
      <c r="K71" s="24" t="s">
        <v>34</v>
      </c>
    </row>
    <row r="72" spans="1:11" hidden="1" x14ac:dyDescent="0.25">
      <c r="A72" s="38" t="s">
        <v>162</v>
      </c>
      <c r="B72" s="38" t="s">
        <v>49</v>
      </c>
      <c r="C72" s="38" t="s">
        <v>49</v>
      </c>
      <c r="D72" s="38" t="s">
        <v>140</v>
      </c>
      <c r="E72" s="38" t="s">
        <v>49</v>
      </c>
      <c r="F72" s="39">
        <v>-17992268.420000002</v>
      </c>
      <c r="G72" s="38" t="s">
        <v>49</v>
      </c>
      <c r="H72" s="24">
        <v>38300191</v>
      </c>
      <c r="I72" s="24" t="s">
        <v>28</v>
      </c>
      <c r="J72" s="24">
        <v>36901021</v>
      </c>
      <c r="K72" s="24" t="s">
        <v>34</v>
      </c>
    </row>
    <row r="73" spans="1:11" s="46" customFormat="1" hidden="1" x14ac:dyDescent="0.25">
      <c r="A73" s="37" t="s">
        <v>179</v>
      </c>
      <c r="B73" s="37" t="s">
        <v>7</v>
      </c>
      <c r="C73" s="37" t="s">
        <v>211</v>
      </c>
      <c r="D73" s="37" t="s">
        <v>11</v>
      </c>
      <c r="E73" s="37" t="s">
        <v>212</v>
      </c>
      <c r="F73" s="44">
        <v>-438.75</v>
      </c>
      <c r="G73" s="37" t="s">
        <v>8</v>
      </c>
      <c r="H73" s="25">
        <v>38300191</v>
      </c>
      <c r="I73" s="25" t="s">
        <v>28</v>
      </c>
      <c r="J73" s="25">
        <v>36901021</v>
      </c>
      <c r="K73" s="25" t="s">
        <v>34</v>
      </c>
    </row>
    <row r="74" spans="1:11" hidden="1" x14ac:dyDescent="0.25">
      <c r="A74" s="38" t="s">
        <v>182</v>
      </c>
      <c r="B74" s="38" t="s">
        <v>49</v>
      </c>
      <c r="C74" s="38" t="s">
        <v>49</v>
      </c>
      <c r="D74" s="38" t="s">
        <v>140</v>
      </c>
      <c r="E74" s="38" t="s">
        <v>49</v>
      </c>
      <c r="F74" s="39">
        <v>-438.75</v>
      </c>
      <c r="G74" s="38" t="s">
        <v>49</v>
      </c>
      <c r="H74" s="24">
        <v>38300191</v>
      </c>
      <c r="I74" s="24" t="s">
        <v>28</v>
      </c>
      <c r="J74" s="24">
        <v>36901021</v>
      </c>
      <c r="K74" s="24" t="s">
        <v>34</v>
      </c>
    </row>
    <row r="75" spans="1:11" hidden="1" x14ac:dyDescent="0.25">
      <c r="A75" s="38" t="s">
        <v>183</v>
      </c>
      <c r="B75" s="38" t="s">
        <v>49</v>
      </c>
      <c r="C75" s="38" t="s">
        <v>49</v>
      </c>
      <c r="D75" s="38" t="s">
        <v>140</v>
      </c>
      <c r="E75" s="38" t="s">
        <v>49</v>
      </c>
      <c r="F75" s="39">
        <v>-17992707.170000002</v>
      </c>
      <c r="G75" s="38" t="s">
        <v>49</v>
      </c>
      <c r="H75" s="24">
        <v>38300191</v>
      </c>
      <c r="I75" s="24" t="s">
        <v>28</v>
      </c>
      <c r="J75" s="24">
        <v>36901021</v>
      </c>
      <c r="K75" s="24" t="s">
        <v>34</v>
      </c>
    </row>
    <row r="76" spans="1:11" s="46" customFormat="1" hidden="1" x14ac:dyDescent="0.25">
      <c r="A76" s="37" t="s">
        <v>171</v>
      </c>
      <c r="B76" s="37" t="s">
        <v>7</v>
      </c>
      <c r="C76" s="37" t="s">
        <v>213</v>
      </c>
      <c r="D76" s="37" t="s">
        <v>55</v>
      </c>
      <c r="E76" s="37" t="s">
        <v>214</v>
      </c>
      <c r="F76" s="44">
        <v>-372.25</v>
      </c>
      <c r="G76" s="37" t="s">
        <v>60</v>
      </c>
      <c r="H76" s="25">
        <v>38300191</v>
      </c>
      <c r="I76" s="25" t="s">
        <v>28</v>
      </c>
      <c r="J76" s="25">
        <v>36901021</v>
      </c>
      <c r="K76" s="25" t="s">
        <v>34</v>
      </c>
    </row>
    <row r="77" spans="1:11" s="46" customFormat="1" hidden="1" x14ac:dyDescent="0.25">
      <c r="A77" s="37" t="s">
        <v>171</v>
      </c>
      <c r="B77" s="37" t="s">
        <v>7</v>
      </c>
      <c r="C77" s="37" t="s">
        <v>213</v>
      </c>
      <c r="D77" s="37" t="s">
        <v>9</v>
      </c>
      <c r="E77" s="37" t="s">
        <v>215</v>
      </c>
      <c r="F77" s="44">
        <v>-121.31</v>
      </c>
      <c r="G77" s="37" t="s">
        <v>60</v>
      </c>
      <c r="H77" s="25">
        <v>38300191</v>
      </c>
      <c r="I77" s="25" t="s">
        <v>28</v>
      </c>
      <c r="J77" s="25">
        <v>36901021</v>
      </c>
      <c r="K77" s="25" t="s">
        <v>34</v>
      </c>
    </row>
    <row r="78" spans="1:11" s="46" customFormat="1" hidden="1" x14ac:dyDescent="0.25">
      <c r="A78" s="37" t="s">
        <v>171</v>
      </c>
      <c r="B78" s="37" t="s">
        <v>7</v>
      </c>
      <c r="C78" s="37" t="s">
        <v>213</v>
      </c>
      <c r="D78" s="37" t="s">
        <v>51</v>
      </c>
      <c r="E78" s="37" t="s">
        <v>216</v>
      </c>
      <c r="F78" s="44">
        <v>-12.24</v>
      </c>
      <c r="G78" s="37" t="s">
        <v>61</v>
      </c>
      <c r="H78" s="25">
        <v>38300191</v>
      </c>
      <c r="I78" s="25" t="s">
        <v>28</v>
      </c>
      <c r="J78" s="25">
        <v>36901021</v>
      </c>
      <c r="K78" s="25" t="s">
        <v>34</v>
      </c>
    </row>
    <row r="79" spans="1:11" hidden="1" x14ac:dyDescent="0.25">
      <c r="A79" s="38" t="s">
        <v>174</v>
      </c>
      <c r="B79" s="38" t="s">
        <v>49</v>
      </c>
      <c r="C79" s="38" t="s">
        <v>49</v>
      </c>
      <c r="D79" s="38" t="s">
        <v>140</v>
      </c>
      <c r="E79" s="38" t="s">
        <v>49</v>
      </c>
      <c r="F79" s="41">
        <v>-505.8</v>
      </c>
      <c r="G79" s="38" t="s">
        <v>49</v>
      </c>
      <c r="H79" s="24">
        <v>38300191</v>
      </c>
      <c r="I79" s="24" t="s">
        <v>28</v>
      </c>
      <c r="J79" s="24">
        <v>36901021</v>
      </c>
      <c r="K79" s="24" t="s">
        <v>34</v>
      </c>
    </row>
    <row r="80" spans="1:11" hidden="1" x14ac:dyDescent="0.25">
      <c r="A80" s="38" t="s">
        <v>175</v>
      </c>
      <c r="B80" s="38" t="s">
        <v>49</v>
      </c>
      <c r="C80" s="38" t="s">
        <v>49</v>
      </c>
      <c r="D80" s="38" t="s">
        <v>140</v>
      </c>
      <c r="E80" s="38" t="s">
        <v>49</v>
      </c>
      <c r="F80" s="39">
        <v>-17993212.969999999</v>
      </c>
      <c r="G80" s="38" t="s">
        <v>49</v>
      </c>
      <c r="H80" s="24">
        <v>38300191</v>
      </c>
      <c r="I80" s="24" t="s">
        <v>28</v>
      </c>
      <c r="J80" s="24">
        <v>36901021</v>
      </c>
      <c r="K80" s="24" t="s">
        <v>34</v>
      </c>
    </row>
    <row r="81" spans="1:11" s="46" customFormat="1" hidden="1" x14ac:dyDescent="0.25">
      <c r="A81" s="37" t="s">
        <v>217</v>
      </c>
      <c r="B81" s="37" t="s">
        <v>7</v>
      </c>
      <c r="C81" s="37" t="s">
        <v>218</v>
      </c>
      <c r="D81" s="37" t="s">
        <v>11</v>
      </c>
      <c r="E81" s="37" t="s">
        <v>219</v>
      </c>
      <c r="F81" s="44">
        <v>-532.66999999999996</v>
      </c>
      <c r="G81" s="37" t="s">
        <v>10</v>
      </c>
      <c r="H81" s="25">
        <v>38300191</v>
      </c>
      <c r="I81" s="25" t="s">
        <v>28</v>
      </c>
      <c r="J81" s="25">
        <v>36901021</v>
      </c>
      <c r="K81" s="25" t="s">
        <v>34</v>
      </c>
    </row>
    <row r="82" spans="1:11" hidden="1" x14ac:dyDescent="0.25">
      <c r="A82" s="38" t="s">
        <v>220</v>
      </c>
      <c r="B82" s="38" t="s">
        <v>49</v>
      </c>
      <c r="C82" s="38" t="s">
        <v>49</v>
      </c>
      <c r="D82" s="38" t="s">
        <v>140</v>
      </c>
      <c r="E82" s="38" t="s">
        <v>49</v>
      </c>
      <c r="F82" s="39">
        <v>-532.66999999999996</v>
      </c>
      <c r="G82" s="38" t="s">
        <v>49</v>
      </c>
      <c r="H82" s="24">
        <v>38300191</v>
      </c>
      <c r="I82" s="24" t="s">
        <v>28</v>
      </c>
      <c r="J82" s="24">
        <v>36901021</v>
      </c>
      <c r="K82" s="24" t="s">
        <v>34</v>
      </c>
    </row>
    <row r="83" spans="1:11" hidden="1" x14ac:dyDescent="0.25">
      <c r="A83" s="38" t="s">
        <v>221</v>
      </c>
      <c r="B83" s="38" t="s">
        <v>49</v>
      </c>
      <c r="C83" s="38" t="s">
        <v>49</v>
      </c>
      <c r="D83" s="38" t="s">
        <v>140</v>
      </c>
      <c r="E83" s="38" t="s">
        <v>49</v>
      </c>
      <c r="F83" s="39">
        <v>-17993745.640000001</v>
      </c>
      <c r="G83" s="38" t="s">
        <v>49</v>
      </c>
      <c r="H83" s="24">
        <v>38300191</v>
      </c>
      <c r="I83" s="24" t="s">
        <v>28</v>
      </c>
      <c r="J83" s="24">
        <v>36901021</v>
      </c>
      <c r="K83" s="24" t="s">
        <v>34</v>
      </c>
    </row>
    <row r="84" spans="1:11" s="46" customFormat="1" hidden="1" x14ac:dyDescent="0.25">
      <c r="A84" s="37" t="s">
        <v>139</v>
      </c>
      <c r="B84" s="37" t="s">
        <v>49</v>
      </c>
      <c r="C84" s="37" t="s">
        <v>49</v>
      </c>
      <c r="D84" s="37" t="s">
        <v>140</v>
      </c>
      <c r="E84" s="37" t="s">
        <v>49</v>
      </c>
      <c r="F84" s="44">
        <v>-958015.72</v>
      </c>
      <c r="G84" s="37" t="s">
        <v>49</v>
      </c>
      <c r="H84" s="25">
        <v>38300191</v>
      </c>
      <c r="I84" s="25" t="s">
        <v>28</v>
      </c>
      <c r="J84" s="25">
        <v>36901022</v>
      </c>
      <c r="K84" s="25" t="s">
        <v>126</v>
      </c>
    </row>
    <row r="85" spans="1:11" s="46" customFormat="1" hidden="1" x14ac:dyDescent="0.25">
      <c r="A85" s="37" t="s">
        <v>222</v>
      </c>
      <c r="B85" s="37" t="s">
        <v>7</v>
      </c>
      <c r="C85" s="37" t="s">
        <v>223</v>
      </c>
      <c r="D85" s="37" t="s">
        <v>11</v>
      </c>
      <c r="E85" s="37" t="s">
        <v>224</v>
      </c>
      <c r="F85" s="44">
        <v>-8160.75</v>
      </c>
      <c r="G85" s="37" t="s">
        <v>8</v>
      </c>
      <c r="H85" s="25">
        <v>38300191</v>
      </c>
      <c r="I85" s="25" t="s">
        <v>28</v>
      </c>
      <c r="J85" s="25">
        <v>36901022</v>
      </c>
      <c r="K85" s="25" t="s">
        <v>126</v>
      </c>
    </row>
    <row r="86" spans="1:11" s="46" customFormat="1" hidden="1" x14ac:dyDescent="0.25">
      <c r="A86" s="37" t="s">
        <v>225</v>
      </c>
      <c r="B86" s="37" t="s">
        <v>49</v>
      </c>
      <c r="C86" s="37" t="s">
        <v>49</v>
      </c>
      <c r="D86" s="37" t="s">
        <v>140</v>
      </c>
      <c r="E86" s="37" t="s">
        <v>49</v>
      </c>
      <c r="F86" s="44">
        <v>-8160.75</v>
      </c>
      <c r="G86" s="37" t="s">
        <v>49</v>
      </c>
      <c r="H86" s="25">
        <v>38300191</v>
      </c>
      <c r="I86" s="25" t="s">
        <v>28</v>
      </c>
      <c r="J86" s="25">
        <v>36901022</v>
      </c>
      <c r="K86" s="25" t="s">
        <v>126</v>
      </c>
    </row>
    <row r="87" spans="1:11" s="46" customFormat="1" hidden="1" x14ac:dyDescent="0.25">
      <c r="A87" s="37" t="s">
        <v>226</v>
      </c>
      <c r="B87" s="37" t="s">
        <v>49</v>
      </c>
      <c r="C87" s="37" t="s">
        <v>49</v>
      </c>
      <c r="D87" s="37" t="s">
        <v>140</v>
      </c>
      <c r="E87" s="37" t="s">
        <v>49</v>
      </c>
      <c r="F87" s="44">
        <v>-966176.47</v>
      </c>
      <c r="G87" s="37" t="s">
        <v>49</v>
      </c>
      <c r="H87" s="25">
        <v>38300191</v>
      </c>
      <c r="I87" s="25" t="s">
        <v>28</v>
      </c>
      <c r="J87" s="25">
        <v>36901022</v>
      </c>
      <c r="K87" s="25" t="s">
        <v>126</v>
      </c>
    </row>
    <row r="88" spans="1:11" s="46" customFormat="1" hidden="1" x14ac:dyDescent="0.25">
      <c r="A88" s="37" t="s">
        <v>166</v>
      </c>
      <c r="B88" s="37" t="s">
        <v>7</v>
      </c>
      <c r="C88" s="37" t="s">
        <v>223</v>
      </c>
      <c r="D88" s="37" t="s">
        <v>11</v>
      </c>
      <c r="E88" s="37" t="s">
        <v>224</v>
      </c>
      <c r="F88" s="44">
        <v>1186.03</v>
      </c>
      <c r="G88" s="37" t="s">
        <v>8</v>
      </c>
      <c r="H88" s="25">
        <v>38300191</v>
      </c>
      <c r="I88" s="25" t="s">
        <v>28</v>
      </c>
      <c r="J88" s="25">
        <v>36901022</v>
      </c>
      <c r="K88" s="25" t="s">
        <v>126</v>
      </c>
    </row>
    <row r="89" spans="1:11" s="46" customFormat="1" hidden="1" x14ac:dyDescent="0.25">
      <c r="A89" s="37" t="s">
        <v>169</v>
      </c>
      <c r="B89" s="37" t="s">
        <v>49</v>
      </c>
      <c r="C89" s="37" t="s">
        <v>49</v>
      </c>
      <c r="D89" s="37" t="s">
        <v>140</v>
      </c>
      <c r="E89" s="37" t="s">
        <v>49</v>
      </c>
      <c r="F89" s="44">
        <v>1186.03</v>
      </c>
      <c r="G89" s="37" t="s">
        <v>49</v>
      </c>
      <c r="H89" s="25">
        <v>38300191</v>
      </c>
      <c r="I89" s="25" t="s">
        <v>28</v>
      </c>
      <c r="J89" s="25">
        <v>36901022</v>
      </c>
      <c r="K89" s="25" t="s">
        <v>126</v>
      </c>
    </row>
    <row r="90" spans="1:11" s="46" customFormat="1" hidden="1" x14ac:dyDescent="0.25">
      <c r="A90" s="37" t="s">
        <v>170</v>
      </c>
      <c r="B90" s="37" t="s">
        <v>49</v>
      </c>
      <c r="C90" s="37" t="s">
        <v>49</v>
      </c>
      <c r="D90" s="37" t="s">
        <v>140</v>
      </c>
      <c r="E90" s="37" t="s">
        <v>49</v>
      </c>
      <c r="F90" s="44">
        <v>-964990.44</v>
      </c>
      <c r="G90" s="37" t="s">
        <v>49</v>
      </c>
      <c r="H90" s="25">
        <v>38300191</v>
      </c>
      <c r="I90" s="25" t="s">
        <v>28</v>
      </c>
      <c r="J90" s="25">
        <v>36901022</v>
      </c>
      <c r="K90" s="25" t="s">
        <v>126</v>
      </c>
    </row>
    <row r="91" spans="1:11" s="46" customFormat="1" hidden="1" x14ac:dyDescent="0.25">
      <c r="A91" s="37" t="s">
        <v>139</v>
      </c>
      <c r="B91" s="37" t="s">
        <v>49</v>
      </c>
      <c r="C91" s="37" t="s">
        <v>49</v>
      </c>
      <c r="D91" s="37" t="s">
        <v>140</v>
      </c>
      <c r="E91" s="37" t="s">
        <v>49</v>
      </c>
      <c r="F91" s="44">
        <v>-2495945.29</v>
      </c>
      <c r="G91" s="37" t="s">
        <v>49</v>
      </c>
      <c r="H91" s="25">
        <v>38300191</v>
      </c>
      <c r="I91" s="25" t="s">
        <v>28</v>
      </c>
      <c r="J91" s="25">
        <v>36901024</v>
      </c>
      <c r="K91" s="25" t="s">
        <v>30</v>
      </c>
    </row>
    <row r="92" spans="1:11" s="46" customFormat="1" hidden="1" x14ac:dyDescent="0.25">
      <c r="A92" s="37" t="s">
        <v>150</v>
      </c>
      <c r="B92" s="37" t="s">
        <v>7</v>
      </c>
      <c r="C92" s="37" t="s">
        <v>227</v>
      </c>
      <c r="D92" s="37" t="s">
        <v>11</v>
      </c>
      <c r="E92" s="37" t="s">
        <v>228</v>
      </c>
      <c r="F92" s="44">
        <v>718.75</v>
      </c>
      <c r="G92" s="37" t="s">
        <v>60</v>
      </c>
      <c r="H92" s="25">
        <v>38300191</v>
      </c>
      <c r="I92" s="25" t="s">
        <v>28</v>
      </c>
      <c r="J92" s="25">
        <v>36901024</v>
      </c>
      <c r="K92" s="25" t="s">
        <v>30</v>
      </c>
    </row>
    <row r="93" spans="1:11" s="46" customFormat="1" hidden="1" x14ac:dyDescent="0.25">
      <c r="A93" s="37" t="s">
        <v>153</v>
      </c>
      <c r="B93" s="37" t="s">
        <v>49</v>
      </c>
      <c r="C93" s="37" t="s">
        <v>49</v>
      </c>
      <c r="D93" s="37" t="s">
        <v>140</v>
      </c>
      <c r="E93" s="37" t="s">
        <v>49</v>
      </c>
      <c r="F93" s="44">
        <v>718.75</v>
      </c>
      <c r="G93" s="37" t="s">
        <v>49</v>
      </c>
      <c r="H93" s="25">
        <v>38300191</v>
      </c>
      <c r="I93" s="25" t="s">
        <v>28</v>
      </c>
      <c r="J93" s="25">
        <v>36901024</v>
      </c>
      <c r="K93" s="25" t="s">
        <v>30</v>
      </c>
    </row>
    <row r="94" spans="1:11" s="46" customFormat="1" hidden="1" x14ac:dyDescent="0.25">
      <c r="A94" s="37" t="s">
        <v>154</v>
      </c>
      <c r="B94" s="37" t="s">
        <v>49</v>
      </c>
      <c r="C94" s="37" t="s">
        <v>49</v>
      </c>
      <c r="D94" s="37" t="s">
        <v>140</v>
      </c>
      <c r="E94" s="37" t="s">
        <v>49</v>
      </c>
      <c r="F94" s="44">
        <v>-2495226.54</v>
      </c>
      <c r="G94" s="37" t="s">
        <v>49</v>
      </c>
      <c r="H94" s="25">
        <v>38300191</v>
      </c>
      <c r="I94" s="25" t="s">
        <v>28</v>
      </c>
      <c r="J94" s="25">
        <v>36901024</v>
      </c>
      <c r="K94" s="25" t="s">
        <v>30</v>
      </c>
    </row>
    <row r="95" spans="1:11" s="46" customFormat="1" hidden="1" x14ac:dyDescent="0.25">
      <c r="A95" s="37" t="s">
        <v>229</v>
      </c>
      <c r="B95" s="37" t="s">
        <v>7</v>
      </c>
      <c r="C95" s="37" t="s">
        <v>74</v>
      </c>
      <c r="D95" s="37" t="s">
        <v>11</v>
      </c>
      <c r="E95" s="37" t="s">
        <v>230</v>
      </c>
      <c r="F95" s="44">
        <v>862.92</v>
      </c>
      <c r="G95" s="37" t="s">
        <v>10</v>
      </c>
      <c r="H95" s="25">
        <v>38300191</v>
      </c>
      <c r="I95" s="25" t="s">
        <v>28</v>
      </c>
      <c r="J95" s="25">
        <v>36901024</v>
      </c>
      <c r="K95" s="25" t="s">
        <v>30</v>
      </c>
    </row>
    <row r="96" spans="1:11" s="46" customFormat="1" hidden="1" x14ac:dyDescent="0.25">
      <c r="A96" s="37" t="s">
        <v>231</v>
      </c>
      <c r="B96" s="37" t="s">
        <v>49</v>
      </c>
      <c r="C96" s="37" t="s">
        <v>49</v>
      </c>
      <c r="D96" s="37" t="s">
        <v>140</v>
      </c>
      <c r="E96" s="37" t="s">
        <v>49</v>
      </c>
      <c r="F96" s="44">
        <v>862.92</v>
      </c>
      <c r="G96" s="37" t="s">
        <v>49</v>
      </c>
      <c r="H96" s="25">
        <v>38300191</v>
      </c>
      <c r="I96" s="25" t="s">
        <v>28</v>
      </c>
      <c r="J96" s="25">
        <v>36901024</v>
      </c>
      <c r="K96" s="25" t="s">
        <v>30</v>
      </c>
    </row>
    <row r="97" spans="1:11" s="46" customFormat="1" hidden="1" x14ac:dyDescent="0.25">
      <c r="A97" s="37" t="s">
        <v>232</v>
      </c>
      <c r="B97" s="37" t="s">
        <v>49</v>
      </c>
      <c r="C97" s="37" t="s">
        <v>49</v>
      </c>
      <c r="D97" s="37" t="s">
        <v>140</v>
      </c>
      <c r="E97" s="37" t="s">
        <v>49</v>
      </c>
      <c r="F97" s="44">
        <v>-2494363.62</v>
      </c>
      <c r="G97" s="37" t="s">
        <v>49</v>
      </c>
      <c r="H97" s="25">
        <v>38300191</v>
      </c>
      <c r="I97" s="25" t="s">
        <v>28</v>
      </c>
      <c r="J97" s="25">
        <v>36901024</v>
      </c>
      <c r="K97" s="25" t="s">
        <v>30</v>
      </c>
    </row>
    <row r="98" spans="1:11" s="46" customFormat="1" hidden="1" x14ac:dyDescent="0.25">
      <c r="A98" s="37" t="s">
        <v>176</v>
      </c>
      <c r="B98" s="37" t="s">
        <v>7</v>
      </c>
      <c r="C98" s="37" t="s">
        <v>233</v>
      </c>
      <c r="D98" s="37" t="s">
        <v>9</v>
      </c>
      <c r="E98" s="37" t="s">
        <v>234</v>
      </c>
      <c r="F98" s="43">
        <v>-2340</v>
      </c>
      <c r="G98" s="37" t="s">
        <v>8</v>
      </c>
      <c r="H98" s="25">
        <v>38300191</v>
      </c>
      <c r="I98" s="25" t="s">
        <v>28</v>
      </c>
      <c r="J98" s="25">
        <v>36901024</v>
      </c>
      <c r="K98" s="25" t="s">
        <v>30</v>
      </c>
    </row>
    <row r="99" spans="1:11" s="46" customFormat="1" hidden="1" x14ac:dyDescent="0.25">
      <c r="A99" s="37" t="s">
        <v>176</v>
      </c>
      <c r="B99" s="37" t="s">
        <v>7</v>
      </c>
      <c r="C99" s="37" t="s">
        <v>235</v>
      </c>
      <c r="D99" s="37" t="s">
        <v>11</v>
      </c>
      <c r="E99" s="37" t="s">
        <v>236</v>
      </c>
      <c r="F99" s="44">
        <v>-6230.25</v>
      </c>
      <c r="G99" s="37" t="s">
        <v>8</v>
      </c>
      <c r="H99" s="25">
        <v>38300191</v>
      </c>
      <c r="I99" s="25" t="s">
        <v>28</v>
      </c>
      <c r="J99" s="25">
        <v>36901024</v>
      </c>
      <c r="K99" s="25" t="s">
        <v>30</v>
      </c>
    </row>
    <row r="100" spans="1:11" s="46" customFormat="1" hidden="1" x14ac:dyDescent="0.25">
      <c r="A100" s="37" t="s">
        <v>177</v>
      </c>
      <c r="B100" s="37" t="s">
        <v>49</v>
      </c>
      <c r="C100" s="37" t="s">
        <v>49</v>
      </c>
      <c r="D100" s="37" t="s">
        <v>140</v>
      </c>
      <c r="E100" s="37" t="s">
        <v>49</v>
      </c>
      <c r="F100" s="44">
        <v>-8570.25</v>
      </c>
      <c r="G100" s="37" t="s">
        <v>49</v>
      </c>
      <c r="H100" s="25">
        <v>38300191</v>
      </c>
      <c r="I100" s="25" t="s">
        <v>28</v>
      </c>
      <c r="J100" s="25">
        <v>36901024</v>
      </c>
      <c r="K100" s="25" t="s">
        <v>30</v>
      </c>
    </row>
    <row r="101" spans="1:11" s="46" customFormat="1" hidden="1" x14ac:dyDescent="0.25">
      <c r="A101" s="37" t="s">
        <v>178</v>
      </c>
      <c r="B101" s="37" t="s">
        <v>49</v>
      </c>
      <c r="C101" s="37" t="s">
        <v>49</v>
      </c>
      <c r="D101" s="37" t="s">
        <v>140</v>
      </c>
      <c r="E101" s="37" t="s">
        <v>49</v>
      </c>
      <c r="F101" s="44">
        <v>-2502933.87</v>
      </c>
      <c r="G101" s="37" t="s">
        <v>49</v>
      </c>
      <c r="H101" s="25">
        <v>38300191</v>
      </c>
      <c r="I101" s="25" t="s">
        <v>28</v>
      </c>
      <c r="J101" s="25">
        <v>36901024</v>
      </c>
      <c r="K101" s="25" t="s">
        <v>30</v>
      </c>
    </row>
    <row r="102" spans="1:11" s="46" customFormat="1" hidden="1" x14ac:dyDescent="0.25">
      <c r="A102" s="37" t="s">
        <v>155</v>
      </c>
      <c r="B102" s="37" t="s">
        <v>7</v>
      </c>
      <c r="C102" s="37" t="s">
        <v>237</v>
      </c>
      <c r="D102" s="37" t="s">
        <v>238</v>
      </c>
      <c r="E102" s="37" t="s">
        <v>239</v>
      </c>
      <c r="F102" s="44">
        <v>3.46</v>
      </c>
      <c r="G102" s="37" t="s">
        <v>61</v>
      </c>
      <c r="H102" s="25">
        <v>38300191</v>
      </c>
      <c r="I102" s="25" t="s">
        <v>28</v>
      </c>
      <c r="J102" s="25">
        <v>36901024</v>
      </c>
      <c r="K102" s="25" t="s">
        <v>30</v>
      </c>
    </row>
    <row r="103" spans="1:11" s="46" customFormat="1" hidden="1" x14ac:dyDescent="0.25">
      <c r="A103" s="37" t="s">
        <v>155</v>
      </c>
      <c r="B103" s="37" t="s">
        <v>7</v>
      </c>
      <c r="C103" s="37" t="s">
        <v>240</v>
      </c>
      <c r="D103" s="37" t="s">
        <v>241</v>
      </c>
      <c r="E103" s="37" t="s">
        <v>242</v>
      </c>
      <c r="F103" s="44">
        <v>7.0000000000000007E-2</v>
      </c>
      <c r="G103" s="37" t="s">
        <v>61</v>
      </c>
      <c r="H103" s="25">
        <v>38300191</v>
      </c>
      <c r="I103" s="25" t="s">
        <v>28</v>
      </c>
      <c r="J103" s="25">
        <v>36901024</v>
      </c>
      <c r="K103" s="25" t="s">
        <v>30</v>
      </c>
    </row>
    <row r="104" spans="1:11" s="46" customFormat="1" hidden="1" x14ac:dyDescent="0.25">
      <c r="A104" s="37" t="s">
        <v>155</v>
      </c>
      <c r="B104" s="37" t="s">
        <v>7</v>
      </c>
      <c r="C104" s="37" t="s">
        <v>240</v>
      </c>
      <c r="D104" s="37" t="s">
        <v>243</v>
      </c>
      <c r="E104" s="37" t="s">
        <v>239</v>
      </c>
      <c r="F104" s="44">
        <v>7.0000000000000007E-2</v>
      </c>
      <c r="G104" s="37" t="s">
        <v>61</v>
      </c>
      <c r="H104" s="25">
        <v>38300191</v>
      </c>
      <c r="I104" s="25" t="s">
        <v>28</v>
      </c>
      <c r="J104" s="25">
        <v>36901024</v>
      </c>
      <c r="K104" s="25" t="s">
        <v>30</v>
      </c>
    </row>
    <row r="105" spans="1:11" s="46" customFormat="1" hidden="1" x14ac:dyDescent="0.25">
      <c r="A105" s="37" t="s">
        <v>155</v>
      </c>
      <c r="B105" s="37" t="s">
        <v>7</v>
      </c>
      <c r="C105" s="37" t="s">
        <v>244</v>
      </c>
      <c r="D105" s="37" t="s">
        <v>11</v>
      </c>
      <c r="E105" s="37" t="s">
        <v>245</v>
      </c>
      <c r="F105" s="44">
        <v>6.74</v>
      </c>
      <c r="G105" s="37" t="s">
        <v>61</v>
      </c>
      <c r="H105" s="25">
        <v>38300191</v>
      </c>
      <c r="I105" s="25" t="s">
        <v>28</v>
      </c>
      <c r="J105" s="25">
        <v>36901024</v>
      </c>
      <c r="K105" s="25" t="s">
        <v>30</v>
      </c>
    </row>
    <row r="106" spans="1:11" s="46" customFormat="1" hidden="1" x14ac:dyDescent="0.25">
      <c r="A106" s="37" t="s">
        <v>155</v>
      </c>
      <c r="B106" s="37" t="s">
        <v>7</v>
      </c>
      <c r="C106" s="37" t="s">
        <v>246</v>
      </c>
      <c r="D106" s="37" t="s">
        <v>11</v>
      </c>
      <c r="E106" s="37" t="s">
        <v>247</v>
      </c>
      <c r="F106" s="44">
        <v>-1.73</v>
      </c>
      <c r="G106" s="37" t="s">
        <v>61</v>
      </c>
      <c r="H106" s="25">
        <v>38300191</v>
      </c>
      <c r="I106" s="25" t="s">
        <v>28</v>
      </c>
      <c r="J106" s="25">
        <v>36901024</v>
      </c>
      <c r="K106" s="25" t="s">
        <v>30</v>
      </c>
    </row>
    <row r="107" spans="1:11" s="46" customFormat="1" hidden="1" x14ac:dyDescent="0.25">
      <c r="A107" s="37" t="s">
        <v>155</v>
      </c>
      <c r="B107" s="37" t="s">
        <v>7</v>
      </c>
      <c r="C107" s="37" t="s">
        <v>227</v>
      </c>
      <c r="D107" s="37" t="s">
        <v>11</v>
      </c>
      <c r="E107" s="37" t="s">
        <v>228</v>
      </c>
      <c r="F107" s="44">
        <v>-40.46</v>
      </c>
      <c r="G107" s="37" t="s">
        <v>61</v>
      </c>
      <c r="H107" s="25">
        <v>38300191</v>
      </c>
      <c r="I107" s="25" t="s">
        <v>28</v>
      </c>
      <c r="J107" s="25">
        <v>36901024</v>
      </c>
      <c r="K107" s="25" t="s">
        <v>30</v>
      </c>
    </row>
    <row r="108" spans="1:11" s="46" customFormat="1" hidden="1" x14ac:dyDescent="0.25">
      <c r="A108" s="37" t="s">
        <v>161</v>
      </c>
      <c r="B108" s="37" t="s">
        <v>49</v>
      </c>
      <c r="C108" s="37" t="s">
        <v>49</v>
      </c>
      <c r="D108" s="37" t="s">
        <v>140</v>
      </c>
      <c r="E108" s="37" t="s">
        <v>49</v>
      </c>
      <c r="F108" s="44">
        <v>-31.85</v>
      </c>
      <c r="G108" s="37" t="s">
        <v>49</v>
      </c>
      <c r="H108" s="25">
        <v>38300191</v>
      </c>
      <c r="I108" s="25" t="s">
        <v>28</v>
      </c>
      <c r="J108" s="25">
        <v>36901024</v>
      </c>
      <c r="K108" s="25" t="s">
        <v>30</v>
      </c>
    </row>
    <row r="109" spans="1:11" s="46" customFormat="1" hidden="1" x14ac:dyDescent="0.25">
      <c r="A109" s="37" t="s">
        <v>162</v>
      </c>
      <c r="B109" s="37" t="s">
        <v>49</v>
      </c>
      <c r="C109" s="37" t="s">
        <v>49</v>
      </c>
      <c r="D109" s="37" t="s">
        <v>140</v>
      </c>
      <c r="E109" s="37" t="s">
        <v>49</v>
      </c>
      <c r="F109" s="44">
        <v>-2502965.7200000002</v>
      </c>
      <c r="G109" s="37" t="s">
        <v>49</v>
      </c>
      <c r="H109" s="25">
        <v>38300191</v>
      </c>
      <c r="I109" s="25" t="s">
        <v>28</v>
      </c>
      <c r="J109" s="25">
        <v>36901024</v>
      </c>
      <c r="K109" s="25" t="s">
        <v>30</v>
      </c>
    </row>
    <row r="110" spans="1:11" s="46" customFormat="1" hidden="1" x14ac:dyDescent="0.25">
      <c r="A110" s="37" t="s">
        <v>163</v>
      </c>
      <c r="B110" s="37" t="s">
        <v>7</v>
      </c>
      <c r="C110" s="37" t="s">
        <v>233</v>
      </c>
      <c r="D110" s="37" t="s">
        <v>9</v>
      </c>
      <c r="E110" s="37" t="s">
        <v>234</v>
      </c>
      <c r="F110" s="44">
        <v>341.64</v>
      </c>
      <c r="G110" s="37" t="s">
        <v>8</v>
      </c>
      <c r="H110" s="25">
        <v>38300191</v>
      </c>
      <c r="I110" s="25" t="s">
        <v>28</v>
      </c>
      <c r="J110" s="25">
        <v>36901024</v>
      </c>
      <c r="K110" s="25" t="s">
        <v>30</v>
      </c>
    </row>
    <row r="111" spans="1:11" s="46" customFormat="1" hidden="1" x14ac:dyDescent="0.25">
      <c r="A111" s="37" t="s">
        <v>163</v>
      </c>
      <c r="B111" s="37" t="s">
        <v>7</v>
      </c>
      <c r="C111" s="37" t="s">
        <v>75</v>
      </c>
      <c r="D111" s="37" t="s">
        <v>11</v>
      </c>
      <c r="E111" s="37" t="s">
        <v>76</v>
      </c>
      <c r="F111" s="44">
        <v>-0.36</v>
      </c>
      <c r="G111" s="37" t="s">
        <v>10</v>
      </c>
      <c r="H111" s="25">
        <v>38300191</v>
      </c>
      <c r="I111" s="25" t="s">
        <v>28</v>
      </c>
      <c r="J111" s="25">
        <v>36901024</v>
      </c>
      <c r="K111" s="25" t="s">
        <v>30</v>
      </c>
    </row>
    <row r="112" spans="1:11" s="46" customFormat="1" hidden="1" x14ac:dyDescent="0.25">
      <c r="A112" s="37" t="s">
        <v>164</v>
      </c>
      <c r="B112" s="37" t="s">
        <v>49</v>
      </c>
      <c r="C112" s="37" t="s">
        <v>49</v>
      </c>
      <c r="D112" s="37" t="s">
        <v>140</v>
      </c>
      <c r="E112" s="37" t="s">
        <v>49</v>
      </c>
      <c r="F112" s="44">
        <v>341.28</v>
      </c>
      <c r="G112" s="37" t="s">
        <v>49</v>
      </c>
      <c r="H112" s="25">
        <v>38300191</v>
      </c>
      <c r="I112" s="25" t="s">
        <v>28</v>
      </c>
      <c r="J112" s="25">
        <v>36901024</v>
      </c>
      <c r="K112" s="25" t="s">
        <v>30</v>
      </c>
    </row>
    <row r="113" spans="1:11" s="46" customFormat="1" hidden="1" x14ac:dyDescent="0.25">
      <c r="A113" s="37" t="s">
        <v>165</v>
      </c>
      <c r="B113" s="37" t="s">
        <v>49</v>
      </c>
      <c r="C113" s="37" t="s">
        <v>49</v>
      </c>
      <c r="D113" s="37" t="s">
        <v>140</v>
      </c>
      <c r="E113" s="37" t="s">
        <v>49</v>
      </c>
      <c r="F113" s="44">
        <v>-2502624.44</v>
      </c>
      <c r="G113" s="37" t="s">
        <v>49</v>
      </c>
      <c r="H113" s="25">
        <v>38300191</v>
      </c>
      <c r="I113" s="25" t="s">
        <v>28</v>
      </c>
      <c r="J113" s="25">
        <v>36901024</v>
      </c>
      <c r="K113" s="25" t="s">
        <v>30</v>
      </c>
    </row>
    <row r="114" spans="1:11" s="46" customFormat="1" hidden="1" x14ac:dyDescent="0.25">
      <c r="A114" s="37" t="s">
        <v>222</v>
      </c>
      <c r="B114" s="37" t="s">
        <v>7</v>
      </c>
      <c r="C114" s="37" t="s">
        <v>74</v>
      </c>
      <c r="D114" s="37" t="s">
        <v>9</v>
      </c>
      <c r="E114" s="37" t="s">
        <v>33</v>
      </c>
      <c r="F114" s="44">
        <v>1260.05</v>
      </c>
      <c r="G114" s="37" t="s">
        <v>10</v>
      </c>
      <c r="H114" s="25">
        <v>38300191</v>
      </c>
      <c r="I114" s="25" t="s">
        <v>28</v>
      </c>
      <c r="J114" s="25">
        <v>36901024</v>
      </c>
      <c r="K114" s="25" t="s">
        <v>30</v>
      </c>
    </row>
    <row r="115" spans="1:11" s="46" customFormat="1" hidden="1" x14ac:dyDescent="0.25">
      <c r="A115" s="37" t="s">
        <v>222</v>
      </c>
      <c r="B115" s="37" t="s">
        <v>7</v>
      </c>
      <c r="C115" s="37" t="s">
        <v>78</v>
      </c>
      <c r="D115" s="37" t="s">
        <v>11</v>
      </c>
      <c r="E115" s="37" t="s">
        <v>79</v>
      </c>
      <c r="F115" s="44">
        <v>141.29</v>
      </c>
      <c r="G115" s="37" t="s">
        <v>10</v>
      </c>
      <c r="H115" s="25">
        <v>38300191</v>
      </c>
      <c r="I115" s="25" t="s">
        <v>28</v>
      </c>
      <c r="J115" s="25">
        <v>36901024</v>
      </c>
      <c r="K115" s="25" t="s">
        <v>30</v>
      </c>
    </row>
    <row r="116" spans="1:11" s="46" customFormat="1" hidden="1" x14ac:dyDescent="0.25">
      <c r="A116" s="37" t="s">
        <v>222</v>
      </c>
      <c r="B116" s="37" t="s">
        <v>7</v>
      </c>
      <c r="C116" s="37" t="s">
        <v>248</v>
      </c>
      <c r="D116" s="37" t="s">
        <v>11</v>
      </c>
      <c r="E116" s="37" t="s">
        <v>249</v>
      </c>
      <c r="F116" s="43">
        <v>-5031</v>
      </c>
      <c r="G116" s="37" t="s">
        <v>8</v>
      </c>
      <c r="H116" s="25">
        <v>38300191</v>
      </c>
      <c r="I116" s="25" t="s">
        <v>28</v>
      </c>
      <c r="J116" s="25">
        <v>36901024</v>
      </c>
      <c r="K116" s="25" t="s">
        <v>30</v>
      </c>
    </row>
    <row r="117" spans="1:11" s="46" customFormat="1" hidden="1" x14ac:dyDescent="0.25">
      <c r="A117" s="37" t="s">
        <v>225</v>
      </c>
      <c r="B117" s="37" t="s">
        <v>49</v>
      </c>
      <c r="C117" s="37" t="s">
        <v>49</v>
      </c>
      <c r="D117" s="37" t="s">
        <v>140</v>
      </c>
      <c r="E117" s="37" t="s">
        <v>49</v>
      </c>
      <c r="F117" s="44">
        <v>-3629.66</v>
      </c>
      <c r="G117" s="37" t="s">
        <v>49</v>
      </c>
      <c r="H117" s="25">
        <v>38300191</v>
      </c>
      <c r="I117" s="25" t="s">
        <v>28</v>
      </c>
      <c r="J117" s="25">
        <v>36901024</v>
      </c>
      <c r="K117" s="25" t="s">
        <v>30</v>
      </c>
    </row>
    <row r="118" spans="1:11" s="46" customFormat="1" hidden="1" x14ac:dyDescent="0.25">
      <c r="A118" s="37" t="s">
        <v>226</v>
      </c>
      <c r="B118" s="37" t="s">
        <v>49</v>
      </c>
      <c r="C118" s="37" t="s">
        <v>49</v>
      </c>
      <c r="D118" s="37" t="s">
        <v>140</v>
      </c>
      <c r="E118" s="37" t="s">
        <v>49</v>
      </c>
      <c r="F118" s="42">
        <v>-2506254.1</v>
      </c>
      <c r="G118" s="37" t="s">
        <v>49</v>
      </c>
      <c r="H118" s="25">
        <v>38300191</v>
      </c>
      <c r="I118" s="25" t="s">
        <v>28</v>
      </c>
      <c r="J118" s="25">
        <v>36901024</v>
      </c>
      <c r="K118" s="25" t="s">
        <v>30</v>
      </c>
    </row>
    <row r="119" spans="1:11" s="46" customFormat="1" hidden="1" x14ac:dyDescent="0.25">
      <c r="A119" s="37" t="s">
        <v>171</v>
      </c>
      <c r="B119" s="37" t="s">
        <v>7</v>
      </c>
      <c r="C119" s="37" t="s">
        <v>246</v>
      </c>
      <c r="D119" s="37" t="s">
        <v>11</v>
      </c>
      <c r="E119" s="37" t="s">
        <v>247</v>
      </c>
      <c r="F119" s="44">
        <v>0.57999999999999996</v>
      </c>
      <c r="G119" s="37" t="s">
        <v>61</v>
      </c>
      <c r="H119" s="25">
        <v>38300191</v>
      </c>
      <c r="I119" s="25" t="s">
        <v>28</v>
      </c>
      <c r="J119" s="25">
        <v>36901024</v>
      </c>
      <c r="K119" s="25" t="s">
        <v>30</v>
      </c>
    </row>
    <row r="120" spans="1:11" s="46" customFormat="1" hidden="1" x14ac:dyDescent="0.25">
      <c r="A120" s="37" t="s">
        <v>174</v>
      </c>
      <c r="B120" s="37" t="s">
        <v>49</v>
      </c>
      <c r="C120" s="37" t="s">
        <v>49</v>
      </c>
      <c r="D120" s="37" t="s">
        <v>140</v>
      </c>
      <c r="E120" s="37" t="s">
        <v>49</v>
      </c>
      <c r="F120" s="44">
        <v>0.57999999999999996</v>
      </c>
      <c r="G120" s="37" t="s">
        <v>49</v>
      </c>
      <c r="H120" s="25">
        <v>38300191</v>
      </c>
      <c r="I120" s="25" t="s">
        <v>28</v>
      </c>
      <c r="J120" s="25">
        <v>36901024</v>
      </c>
      <c r="K120" s="25" t="s">
        <v>30</v>
      </c>
    </row>
    <row r="121" spans="1:11" s="46" customFormat="1" hidden="1" x14ac:dyDescent="0.25">
      <c r="A121" s="37" t="s">
        <v>175</v>
      </c>
      <c r="B121" s="37" t="s">
        <v>49</v>
      </c>
      <c r="C121" s="37" t="s">
        <v>49</v>
      </c>
      <c r="D121" s="37" t="s">
        <v>140</v>
      </c>
      <c r="E121" s="37" t="s">
        <v>49</v>
      </c>
      <c r="F121" s="44">
        <v>-2506253.52</v>
      </c>
      <c r="G121" s="37" t="s">
        <v>49</v>
      </c>
      <c r="H121" s="25">
        <v>38300191</v>
      </c>
      <c r="I121" s="25" t="s">
        <v>28</v>
      </c>
      <c r="J121" s="25">
        <v>36901024</v>
      </c>
      <c r="K121" s="25" t="s">
        <v>30</v>
      </c>
    </row>
    <row r="122" spans="1:11" s="46" customFormat="1" hidden="1" x14ac:dyDescent="0.25">
      <c r="A122" s="37" t="s">
        <v>139</v>
      </c>
      <c r="B122" s="37" t="s">
        <v>49</v>
      </c>
      <c r="C122" s="37" t="s">
        <v>49</v>
      </c>
      <c r="D122" s="37" t="s">
        <v>140</v>
      </c>
      <c r="E122" s="37" t="s">
        <v>49</v>
      </c>
      <c r="F122" s="44">
        <v>-498512.17</v>
      </c>
      <c r="G122" s="37" t="s">
        <v>49</v>
      </c>
      <c r="H122" s="25">
        <v>38300191</v>
      </c>
      <c r="I122" s="25" t="s">
        <v>28</v>
      </c>
      <c r="J122" s="25">
        <v>36901026</v>
      </c>
      <c r="K122" s="25" t="s">
        <v>45</v>
      </c>
    </row>
    <row r="123" spans="1:11" s="46" customFormat="1" hidden="1" x14ac:dyDescent="0.25">
      <c r="A123" s="37" t="s">
        <v>150</v>
      </c>
      <c r="B123" s="37" t="s">
        <v>7</v>
      </c>
      <c r="C123" s="37" t="s">
        <v>250</v>
      </c>
      <c r="D123" s="37" t="s">
        <v>55</v>
      </c>
      <c r="E123" s="37" t="s">
        <v>251</v>
      </c>
      <c r="F123" s="44">
        <v>13.62</v>
      </c>
      <c r="G123" s="37" t="s">
        <v>10</v>
      </c>
      <c r="H123" s="25">
        <v>38300191</v>
      </c>
      <c r="I123" s="25" t="s">
        <v>28</v>
      </c>
      <c r="J123" s="25">
        <v>36901026</v>
      </c>
      <c r="K123" s="25" t="s">
        <v>45</v>
      </c>
    </row>
    <row r="124" spans="1:11" s="46" customFormat="1" hidden="1" x14ac:dyDescent="0.25">
      <c r="A124" s="37" t="s">
        <v>153</v>
      </c>
      <c r="B124" s="37" t="s">
        <v>49</v>
      </c>
      <c r="C124" s="37" t="s">
        <v>49</v>
      </c>
      <c r="D124" s="37" t="s">
        <v>140</v>
      </c>
      <c r="E124" s="37" t="s">
        <v>49</v>
      </c>
      <c r="F124" s="44">
        <v>13.62</v>
      </c>
      <c r="G124" s="37" t="s">
        <v>49</v>
      </c>
      <c r="H124" s="25">
        <v>38300191</v>
      </c>
      <c r="I124" s="25" t="s">
        <v>28</v>
      </c>
      <c r="J124" s="25">
        <v>36901026</v>
      </c>
      <c r="K124" s="25" t="s">
        <v>45</v>
      </c>
    </row>
    <row r="125" spans="1:11" s="46" customFormat="1" hidden="1" x14ac:dyDescent="0.25">
      <c r="A125" s="37" t="s">
        <v>154</v>
      </c>
      <c r="B125" s="37" t="s">
        <v>49</v>
      </c>
      <c r="C125" s="37" t="s">
        <v>49</v>
      </c>
      <c r="D125" s="37" t="s">
        <v>140</v>
      </c>
      <c r="E125" s="37" t="s">
        <v>49</v>
      </c>
      <c r="F125" s="44">
        <v>-498498.55</v>
      </c>
      <c r="G125" s="37" t="s">
        <v>49</v>
      </c>
      <c r="H125" s="25">
        <v>38300191</v>
      </c>
      <c r="I125" s="25" t="s">
        <v>28</v>
      </c>
      <c r="J125" s="25">
        <v>36901026</v>
      </c>
      <c r="K125" s="25" t="s">
        <v>45</v>
      </c>
    </row>
    <row r="126" spans="1:11" s="46" customFormat="1" hidden="1" x14ac:dyDescent="0.25">
      <c r="A126" s="37" t="s">
        <v>155</v>
      </c>
      <c r="B126" s="37" t="s">
        <v>7</v>
      </c>
      <c r="C126" s="37" t="s">
        <v>252</v>
      </c>
      <c r="D126" s="37" t="s">
        <v>55</v>
      </c>
      <c r="E126" s="37" t="s">
        <v>253</v>
      </c>
      <c r="F126" s="44">
        <v>-18727.87</v>
      </c>
      <c r="G126" s="37" t="s">
        <v>8</v>
      </c>
      <c r="H126" s="25">
        <v>38300191</v>
      </c>
      <c r="I126" s="25" t="s">
        <v>28</v>
      </c>
      <c r="J126" s="25">
        <v>36901026</v>
      </c>
      <c r="K126" s="25" t="s">
        <v>45</v>
      </c>
    </row>
    <row r="127" spans="1:11" s="46" customFormat="1" hidden="1" x14ac:dyDescent="0.25">
      <c r="A127" s="37" t="s">
        <v>155</v>
      </c>
      <c r="B127" s="37" t="s">
        <v>7</v>
      </c>
      <c r="C127" s="37" t="s">
        <v>80</v>
      </c>
      <c r="D127" s="37" t="s">
        <v>55</v>
      </c>
      <c r="E127" s="37" t="s">
        <v>81</v>
      </c>
      <c r="F127" s="44">
        <v>134.5</v>
      </c>
      <c r="G127" s="37" t="s">
        <v>61</v>
      </c>
      <c r="H127" s="25">
        <v>38300191</v>
      </c>
      <c r="I127" s="25" t="s">
        <v>28</v>
      </c>
      <c r="J127" s="25">
        <v>36901026</v>
      </c>
      <c r="K127" s="25" t="s">
        <v>45</v>
      </c>
    </row>
    <row r="128" spans="1:11" s="46" customFormat="1" hidden="1" x14ac:dyDescent="0.25">
      <c r="A128" s="37" t="s">
        <v>161</v>
      </c>
      <c r="B128" s="37" t="s">
        <v>49</v>
      </c>
      <c r="C128" s="37" t="s">
        <v>49</v>
      </c>
      <c r="D128" s="37" t="s">
        <v>140</v>
      </c>
      <c r="E128" s="37" t="s">
        <v>49</v>
      </c>
      <c r="F128" s="44">
        <v>-18593.37</v>
      </c>
      <c r="G128" s="37" t="s">
        <v>49</v>
      </c>
      <c r="H128" s="25">
        <v>38300191</v>
      </c>
      <c r="I128" s="25" t="s">
        <v>28</v>
      </c>
      <c r="J128" s="25">
        <v>36901026</v>
      </c>
      <c r="K128" s="25" t="s">
        <v>45</v>
      </c>
    </row>
    <row r="129" spans="1:11" s="46" customFormat="1" hidden="1" x14ac:dyDescent="0.25">
      <c r="A129" s="37" t="s">
        <v>162</v>
      </c>
      <c r="B129" s="37" t="s">
        <v>49</v>
      </c>
      <c r="C129" s="37" t="s">
        <v>49</v>
      </c>
      <c r="D129" s="37" t="s">
        <v>140</v>
      </c>
      <c r="E129" s="37" t="s">
        <v>49</v>
      </c>
      <c r="F129" s="44">
        <v>-517091.92</v>
      </c>
      <c r="G129" s="37" t="s">
        <v>49</v>
      </c>
      <c r="H129" s="25">
        <v>38300191</v>
      </c>
      <c r="I129" s="25" t="s">
        <v>28</v>
      </c>
      <c r="J129" s="25">
        <v>36901026</v>
      </c>
      <c r="K129" s="25" t="s">
        <v>45</v>
      </c>
    </row>
    <row r="130" spans="1:11" s="46" customFormat="1" hidden="1" x14ac:dyDescent="0.25">
      <c r="A130" s="37" t="s">
        <v>163</v>
      </c>
      <c r="B130" s="37" t="s">
        <v>7</v>
      </c>
      <c r="C130" s="37" t="s">
        <v>254</v>
      </c>
      <c r="D130" s="37" t="s">
        <v>11</v>
      </c>
      <c r="E130" s="37" t="s">
        <v>255</v>
      </c>
      <c r="F130" s="44">
        <v>4128.4799999999996</v>
      </c>
      <c r="G130" s="37" t="s">
        <v>60</v>
      </c>
      <c r="H130" s="25">
        <v>38300191</v>
      </c>
      <c r="I130" s="25" t="s">
        <v>28</v>
      </c>
      <c r="J130" s="25">
        <v>36901026</v>
      </c>
      <c r="K130" s="25" t="s">
        <v>45</v>
      </c>
    </row>
    <row r="131" spans="1:11" s="46" customFormat="1" hidden="1" x14ac:dyDescent="0.25">
      <c r="A131" s="37" t="s">
        <v>164</v>
      </c>
      <c r="B131" s="37" t="s">
        <v>49</v>
      </c>
      <c r="C131" s="37" t="s">
        <v>49</v>
      </c>
      <c r="D131" s="37" t="s">
        <v>140</v>
      </c>
      <c r="E131" s="37" t="s">
        <v>49</v>
      </c>
      <c r="F131" s="44">
        <v>4128.4799999999996</v>
      </c>
      <c r="G131" s="37" t="s">
        <v>49</v>
      </c>
      <c r="H131" s="25">
        <v>38300191</v>
      </c>
      <c r="I131" s="25" t="s">
        <v>28</v>
      </c>
      <c r="J131" s="25">
        <v>36901026</v>
      </c>
      <c r="K131" s="25" t="s">
        <v>45</v>
      </c>
    </row>
    <row r="132" spans="1:11" s="46" customFormat="1" hidden="1" x14ac:dyDescent="0.25">
      <c r="A132" s="37" t="s">
        <v>165</v>
      </c>
      <c r="B132" s="37" t="s">
        <v>49</v>
      </c>
      <c r="C132" s="37" t="s">
        <v>49</v>
      </c>
      <c r="D132" s="37" t="s">
        <v>140</v>
      </c>
      <c r="E132" s="37" t="s">
        <v>49</v>
      </c>
      <c r="F132" s="44">
        <v>-512963.44</v>
      </c>
      <c r="G132" s="37" t="s">
        <v>49</v>
      </c>
      <c r="H132" s="25">
        <v>38300191</v>
      </c>
      <c r="I132" s="25" t="s">
        <v>28</v>
      </c>
      <c r="J132" s="25">
        <v>36901026</v>
      </c>
      <c r="K132" s="25" t="s">
        <v>45</v>
      </c>
    </row>
    <row r="133" spans="1:11" s="46" customFormat="1" hidden="1" x14ac:dyDescent="0.25">
      <c r="A133" s="37" t="s">
        <v>256</v>
      </c>
      <c r="B133" s="37" t="s">
        <v>7</v>
      </c>
      <c r="C133" s="37" t="s">
        <v>252</v>
      </c>
      <c r="D133" s="37" t="s">
        <v>55</v>
      </c>
      <c r="E133" s="37" t="s">
        <v>253</v>
      </c>
      <c r="F133" s="44">
        <v>-1794.22</v>
      </c>
      <c r="G133" s="37" t="s">
        <v>8</v>
      </c>
      <c r="H133" s="25">
        <v>38300191</v>
      </c>
      <c r="I133" s="25" t="s">
        <v>28</v>
      </c>
      <c r="J133" s="25">
        <v>36901026</v>
      </c>
      <c r="K133" s="25" t="s">
        <v>45</v>
      </c>
    </row>
    <row r="134" spans="1:11" s="46" customFormat="1" hidden="1" x14ac:dyDescent="0.25">
      <c r="A134" s="37" t="s">
        <v>256</v>
      </c>
      <c r="B134" s="37" t="s">
        <v>7</v>
      </c>
      <c r="C134" s="37" t="s">
        <v>252</v>
      </c>
      <c r="D134" s="37" t="s">
        <v>9</v>
      </c>
      <c r="E134" s="37" t="s">
        <v>253</v>
      </c>
      <c r="F134" s="44">
        <v>-18727.87</v>
      </c>
      <c r="G134" s="37" t="s">
        <v>8</v>
      </c>
      <c r="H134" s="25">
        <v>38300191</v>
      </c>
      <c r="I134" s="25" t="s">
        <v>28</v>
      </c>
      <c r="J134" s="25">
        <v>36901026</v>
      </c>
      <c r="K134" s="25" t="s">
        <v>45</v>
      </c>
    </row>
    <row r="135" spans="1:11" s="46" customFormat="1" hidden="1" x14ac:dyDescent="0.25">
      <c r="A135" s="37" t="s">
        <v>256</v>
      </c>
      <c r="B135" s="37" t="s">
        <v>7</v>
      </c>
      <c r="C135" s="37" t="s">
        <v>80</v>
      </c>
      <c r="D135" s="37" t="s">
        <v>55</v>
      </c>
      <c r="E135" s="37" t="s">
        <v>81</v>
      </c>
      <c r="F135" s="44">
        <v>67.25</v>
      </c>
      <c r="G135" s="37" t="s">
        <v>61</v>
      </c>
      <c r="H135" s="25">
        <v>38300191</v>
      </c>
      <c r="I135" s="25" t="s">
        <v>28</v>
      </c>
      <c r="J135" s="25">
        <v>36901026</v>
      </c>
      <c r="K135" s="25" t="s">
        <v>45</v>
      </c>
    </row>
    <row r="136" spans="1:11" s="46" customFormat="1" hidden="1" x14ac:dyDescent="0.25">
      <c r="A136" s="37" t="s">
        <v>257</v>
      </c>
      <c r="B136" s="37" t="s">
        <v>49</v>
      </c>
      <c r="C136" s="37" t="s">
        <v>49</v>
      </c>
      <c r="D136" s="37" t="s">
        <v>140</v>
      </c>
      <c r="E136" s="37" t="s">
        <v>49</v>
      </c>
      <c r="F136" s="44">
        <v>-20454.84</v>
      </c>
      <c r="G136" s="37" t="s">
        <v>49</v>
      </c>
      <c r="H136" s="25">
        <v>38300191</v>
      </c>
      <c r="I136" s="25" t="s">
        <v>28</v>
      </c>
      <c r="J136" s="25">
        <v>36901026</v>
      </c>
      <c r="K136" s="25" t="s">
        <v>45</v>
      </c>
    </row>
    <row r="137" spans="1:11" s="46" customFormat="1" hidden="1" x14ac:dyDescent="0.25">
      <c r="A137" s="37" t="s">
        <v>258</v>
      </c>
      <c r="B137" s="37" t="s">
        <v>49</v>
      </c>
      <c r="C137" s="37" t="s">
        <v>49</v>
      </c>
      <c r="D137" s="37" t="s">
        <v>140</v>
      </c>
      <c r="E137" s="37" t="s">
        <v>49</v>
      </c>
      <c r="F137" s="44">
        <v>-533418.28</v>
      </c>
      <c r="G137" s="37" t="s">
        <v>49</v>
      </c>
      <c r="H137" s="25">
        <v>38300191</v>
      </c>
      <c r="I137" s="25" t="s">
        <v>28</v>
      </c>
      <c r="J137" s="25">
        <v>36901026</v>
      </c>
      <c r="K137" s="25" t="s">
        <v>45</v>
      </c>
    </row>
    <row r="138" spans="1:11" s="46" customFormat="1" hidden="1" x14ac:dyDescent="0.25">
      <c r="A138" s="37" t="s">
        <v>171</v>
      </c>
      <c r="B138" s="37" t="s">
        <v>7</v>
      </c>
      <c r="C138" s="37" t="s">
        <v>252</v>
      </c>
      <c r="D138" s="37" t="s">
        <v>55</v>
      </c>
      <c r="E138" s="37" t="s">
        <v>253</v>
      </c>
      <c r="F138" s="44">
        <v>-1.17</v>
      </c>
      <c r="G138" s="37" t="s">
        <v>10</v>
      </c>
      <c r="H138" s="25">
        <v>38300191</v>
      </c>
      <c r="I138" s="25" t="s">
        <v>28</v>
      </c>
      <c r="J138" s="25">
        <v>36901026</v>
      </c>
      <c r="K138" s="25" t="s">
        <v>45</v>
      </c>
    </row>
    <row r="139" spans="1:11" s="46" customFormat="1" hidden="1" x14ac:dyDescent="0.25">
      <c r="A139" s="37" t="s">
        <v>174</v>
      </c>
      <c r="B139" s="37" t="s">
        <v>49</v>
      </c>
      <c r="C139" s="37" t="s">
        <v>49</v>
      </c>
      <c r="D139" s="37" t="s">
        <v>140</v>
      </c>
      <c r="E139" s="37" t="s">
        <v>49</v>
      </c>
      <c r="F139" s="44">
        <v>-1.17</v>
      </c>
      <c r="G139" s="37" t="s">
        <v>49</v>
      </c>
      <c r="H139" s="25">
        <v>38300191</v>
      </c>
      <c r="I139" s="25" t="s">
        <v>28</v>
      </c>
      <c r="J139" s="25">
        <v>36901026</v>
      </c>
      <c r="K139" s="25" t="s">
        <v>45</v>
      </c>
    </row>
    <row r="140" spans="1:11" s="46" customFormat="1" hidden="1" x14ac:dyDescent="0.25">
      <c r="A140" s="37" t="s">
        <v>175</v>
      </c>
      <c r="B140" s="37" t="s">
        <v>49</v>
      </c>
      <c r="C140" s="37" t="s">
        <v>49</v>
      </c>
      <c r="D140" s="37" t="s">
        <v>140</v>
      </c>
      <c r="E140" s="37" t="s">
        <v>49</v>
      </c>
      <c r="F140" s="44">
        <v>-533419.44999999995</v>
      </c>
      <c r="G140" s="37" t="s">
        <v>49</v>
      </c>
      <c r="H140" s="25">
        <v>38300191</v>
      </c>
      <c r="I140" s="25" t="s">
        <v>28</v>
      </c>
      <c r="J140" s="25">
        <v>36901026</v>
      </c>
      <c r="K140" s="25" t="s">
        <v>45</v>
      </c>
    </row>
    <row r="141" spans="1:11" s="46" customFormat="1" hidden="1" x14ac:dyDescent="0.25">
      <c r="A141" s="37" t="s">
        <v>217</v>
      </c>
      <c r="B141" s="37" t="s">
        <v>7</v>
      </c>
      <c r="C141" s="37" t="s">
        <v>250</v>
      </c>
      <c r="D141" s="37" t="s">
        <v>55</v>
      </c>
      <c r="E141" s="37" t="s">
        <v>251</v>
      </c>
      <c r="F141" s="44">
        <v>13.62</v>
      </c>
      <c r="G141" s="37" t="s">
        <v>10</v>
      </c>
      <c r="H141" s="25">
        <v>38300191</v>
      </c>
      <c r="I141" s="25" t="s">
        <v>28</v>
      </c>
      <c r="J141" s="25">
        <v>36901026</v>
      </c>
      <c r="K141" s="25" t="s">
        <v>45</v>
      </c>
    </row>
    <row r="142" spans="1:11" s="46" customFormat="1" hidden="1" x14ac:dyDescent="0.25">
      <c r="A142" s="37" t="s">
        <v>217</v>
      </c>
      <c r="B142" s="37" t="s">
        <v>7</v>
      </c>
      <c r="C142" s="37" t="s">
        <v>250</v>
      </c>
      <c r="D142" s="37" t="s">
        <v>9</v>
      </c>
      <c r="E142" s="37" t="s">
        <v>259</v>
      </c>
      <c r="F142" s="44">
        <v>5.66</v>
      </c>
      <c r="G142" s="37" t="s">
        <v>10</v>
      </c>
      <c r="H142" s="25">
        <v>38300191</v>
      </c>
      <c r="I142" s="25" t="s">
        <v>28</v>
      </c>
      <c r="J142" s="25">
        <v>36901026</v>
      </c>
      <c r="K142" s="25" t="s">
        <v>45</v>
      </c>
    </row>
    <row r="143" spans="1:11" s="46" customFormat="1" hidden="1" x14ac:dyDescent="0.25">
      <c r="A143" s="37" t="s">
        <v>220</v>
      </c>
      <c r="B143" s="37" t="s">
        <v>49</v>
      </c>
      <c r="C143" s="37" t="s">
        <v>49</v>
      </c>
      <c r="D143" s="37" t="s">
        <v>140</v>
      </c>
      <c r="E143" s="37" t="s">
        <v>49</v>
      </c>
      <c r="F143" s="44">
        <v>19.28</v>
      </c>
      <c r="G143" s="37" t="s">
        <v>49</v>
      </c>
      <c r="H143" s="25">
        <v>38300191</v>
      </c>
      <c r="I143" s="25" t="s">
        <v>28</v>
      </c>
      <c r="J143" s="25">
        <v>36901026</v>
      </c>
      <c r="K143" s="25" t="s">
        <v>45</v>
      </c>
    </row>
    <row r="144" spans="1:11" s="46" customFormat="1" hidden="1" x14ac:dyDescent="0.25">
      <c r="A144" s="37" t="s">
        <v>221</v>
      </c>
      <c r="B144" s="37" t="s">
        <v>49</v>
      </c>
      <c r="C144" s="37" t="s">
        <v>49</v>
      </c>
      <c r="D144" s="37" t="s">
        <v>140</v>
      </c>
      <c r="E144" s="37" t="s">
        <v>49</v>
      </c>
      <c r="F144" s="44">
        <v>-533400.17000000004</v>
      </c>
      <c r="G144" s="37" t="s">
        <v>49</v>
      </c>
      <c r="H144" s="25">
        <v>38300191</v>
      </c>
      <c r="I144" s="25" t="s">
        <v>28</v>
      </c>
      <c r="J144" s="25">
        <v>36901026</v>
      </c>
      <c r="K144" s="25" t="s">
        <v>45</v>
      </c>
    </row>
    <row r="145" spans="1:11" s="46" customFormat="1" x14ac:dyDescent="0.25">
      <c r="A145" s="37" t="s">
        <v>139</v>
      </c>
      <c r="B145" s="37" t="s">
        <v>49</v>
      </c>
      <c r="C145" s="37" t="s">
        <v>49</v>
      </c>
      <c r="D145" s="37" t="s">
        <v>140</v>
      </c>
      <c r="E145" s="37" t="s">
        <v>49</v>
      </c>
      <c r="F145" s="44">
        <v>-9727693.9100000001</v>
      </c>
      <c r="G145" s="37" t="s">
        <v>49</v>
      </c>
      <c r="H145" s="25">
        <v>38300402</v>
      </c>
      <c r="I145" s="25" t="s">
        <v>118</v>
      </c>
      <c r="J145" s="25">
        <v>3690101</v>
      </c>
      <c r="K145" s="25" t="s">
        <v>119</v>
      </c>
    </row>
    <row r="146" spans="1:11" s="46" customFormat="1" x14ac:dyDescent="0.25">
      <c r="A146" s="37" t="s">
        <v>260</v>
      </c>
      <c r="B146" s="37" t="s">
        <v>82</v>
      </c>
      <c r="C146" s="37" t="s">
        <v>261</v>
      </c>
      <c r="D146" s="37" t="s">
        <v>77</v>
      </c>
      <c r="E146" s="37" t="s">
        <v>83</v>
      </c>
      <c r="F146" s="43">
        <v>-12500</v>
      </c>
      <c r="G146" s="37" t="s">
        <v>49</v>
      </c>
      <c r="H146" s="25">
        <v>38300402</v>
      </c>
      <c r="I146" s="25" t="s">
        <v>118</v>
      </c>
      <c r="J146" s="25">
        <v>3690101</v>
      </c>
      <c r="K146" s="25" t="s">
        <v>119</v>
      </c>
    </row>
    <row r="147" spans="1:11" s="46" customFormat="1" x14ac:dyDescent="0.25">
      <c r="A147" s="37" t="s">
        <v>262</v>
      </c>
      <c r="B147" s="37" t="s">
        <v>49</v>
      </c>
      <c r="C147" s="37" t="s">
        <v>49</v>
      </c>
      <c r="D147" s="37" t="s">
        <v>140</v>
      </c>
      <c r="E147" s="37" t="s">
        <v>49</v>
      </c>
      <c r="F147" s="43">
        <v>-12500</v>
      </c>
      <c r="G147" s="37" t="s">
        <v>49</v>
      </c>
      <c r="H147" s="25">
        <v>38300402</v>
      </c>
      <c r="I147" s="25" t="s">
        <v>118</v>
      </c>
      <c r="J147" s="25">
        <v>3690101</v>
      </c>
      <c r="K147" s="25" t="s">
        <v>119</v>
      </c>
    </row>
    <row r="148" spans="1:11" s="46" customFormat="1" x14ac:dyDescent="0.25">
      <c r="A148" s="37" t="s">
        <v>263</v>
      </c>
      <c r="B148" s="37" t="s">
        <v>49</v>
      </c>
      <c r="C148" s="37" t="s">
        <v>49</v>
      </c>
      <c r="D148" s="37" t="s">
        <v>140</v>
      </c>
      <c r="E148" s="37" t="s">
        <v>49</v>
      </c>
      <c r="F148" s="44">
        <v>-9740193.9100000001</v>
      </c>
      <c r="G148" s="37" t="s">
        <v>49</v>
      </c>
      <c r="H148" s="25">
        <v>38300402</v>
      </c>
      <c r="I148" s="25" t="s">
        <v>118</v>
      </c>
      <c r="J148" s="25">
        <v>3690101</v>
      </c>
      <c r="K148" s="25" t="s">
        <v>119</v>
      </c>
    </row>
    <row r="149" spans="1:11" s="46" customFormat="1" x14ac:dyDescent="0.25">
      <c r="A149" s="37" t="s">
        <v>155</v>
      </c>
      <c r="B149" s="37" t="s">
        <v>7</v>
      </c>
      <c r="C149" s="37" t="s">
        <v>264</v>
      </c>
      <c r="D149" s="37" t="s">
        <v>55</v>
      </c>
      <c r="E149" s="37" t="s">
        <v>265</v>
      </c>
      <c r="F149" s="44">
        <v>9</v>
      </c>
      <c r="G149" s="37" t="s">
        <v>61</v>
      </c>
      <c r="H149" s="25">
        <v>38300402</v>
      </c>
      <c r="I149" s="25" t="s">
        <v>118</v>
      </c>
      <c r="J149" s="25">
        <v>3690101</v>
      </c>
      <c r="K149" s="25" t="s">
        <v>119</v>
      </c>
    </row>
    <row r="150" spans="1:11" s="46" customFormat="1" x14ac:dyDescent="0.25">
      <c r="A150" s="37" t="s">
        <v>155</v>
      </c>
      <c r="B150" s="37" t="s">
        <v>7</v>
      </c>
      <c r="C150" s="37" t="s">
        <v>266</v>
      </c>
      <c r="D150" s="37" t="s">
        <v>55</v>
      </c>
      <c r="E150" s="37" t="s">
        <v>267</v>
      </c>
      <c r="F150" s="42">
        <v>-1384.4</v>
      </c>
      <c r="G150" s="37" t="s">
        <v>61</v>
      </c>
      <c r="H150" s="25">
        <v>38300402</v>
      </c>
      <c r="I150" s="25" t="s">
        <v>118</v>
      </c>
      <c r="J150" s="25">
        <v>3690101</v>
      </c>
      <c r="K150" s="25" t="s">
        <v>119</v>
      </c>
    </row>
    <row r="151" spans="1:11" s="46" customFormat="1" x14ac:dyDescent="0.25">
      <c r="A151" s="37" t="s">
        <v>161</v>
      </c>
      <c r="B151" s="37" t="s">
        <v>49</v>
      </c>
      <c r="C151" s="37" t="s">
        <v>49</v>
      </c>
      <c r="D151" s="37" t="s">
        <v>140</v>
      </c>
      <c r="E151" s="37" t="s">
        <v>49</v>
      </c>
      <c r="F151" s="42">
        <v>-1375.4</v>
      </c>
      <c r="G151" s="37" t="s">
        <v>49</v>
      </c>
      <c r="H151" s="25">
        <v>38300402</v>
      </c>
      <c r="I151" s="25" t="s">
        <v>118</v>
      </c>
      <c r="J151" s="25">
        <v>3690101</v>
      </c>
      <c r="K151" s="25" t="s">
        <v>119</v>
      </c>
    </row>
    <row r="152" spans="1:11" s="46" customFormat="1" x14ac:dyDescent="0.25">
      <c r="A152" s="37" t="s">
        <v>162</v>
      </c>
      <c r="B152" s="37" t="s">
        <v>49</v>
      </c>
      <c r="C152" s="37" t="s">
        <v>49</v>
      </c>
      <c r="D152" s="37" t="s">
        <v>140</v>
      </c>
      <c r="E152" s="37" t="s">
        <v>49</v>
      </c>
      <c r="F152" s="44">
        <v>-9741569.3100000005</v>
      </c>
      <c r="G152" s="37" t="s">
        <v>49</v>
      </c>
      <c r="H152" s="25">
        <v>38300402</v>
      </c>
      <c r="I152" s="25" t="s">
        <v>118</v>
      </c>
      <c r="J152" s="25">
        <v>3690101</v>
      </c>
      <c r="K152" s="25" t="s">
        <v>119</v>
      </c>
    </row>
    <row r="153" spans="1:11" s="46" customFormat="1" x14ac:dyDescent="0.25">
      <c r="A153" s="37" t="s">
        <v>256</v>
      </c>
      <c r="B153" s="37" t="s">
        <v>7</v>
      </c>
      <c r="C153" s="37" t="s">
        <v>268</v>
      </c>
      <c r="D153" s="37" t="s">
        <v>11</v>
      </c>
      <c r="E153" s="37" t="s">
        <v>269</v>
      </c>
      <c r="F153" s="44">
        <v>-148789.25</v>
      </c>
      <c r="G153" s="37" t="s">
        <v>8</v>
      </c>
      <c r="H153" s="25">
        <v>38300402</v>
      </c>
      <c r="I153" s="25" t="s">
        <v>118</v>
      </c>
      <c r="J153" s="25">
        <v>3690101</v>
      </c>
      <c r="K153" s="25" t="s">
        <v>119</v>
      </c>
    </row>
    <row r="154" spans="1:11" s="46" customFormat="1" x14ac:dyDescent="0.25">
      <c r="A154" s="37" t="s">
        <v>257</v>
      </c>
      <c r="B154" s="37" t="s">
        <v>49</v>
      </c>
      <c r="C154" s="37" t="s">
        <v>49</v>
      </c>
      <c r="D154" s="37" t="s">
        <v>140</v>
      </c>
      <c r="E154" s="37" t="s">
        <v>49</v>
      </c>
      <c r="F154" s="44">
        <v>-148789.25</v>
      </c>
      <c r="G154" s="37" t="s">
        <v>49</v>
      </c>
      <c r="H154" s="25">
        <v>38300402</v>
      </c>
      <c r="I154" s="25" t="s">
        <v>118</v>
      </c>
      <c r="J154" s="25">
        <v>3690101</v>
      </c>
      <c r="K154" s="25" t="s">
        <v>119</v>
      </c>
    </row>
    <row r="155" spans="1:11" s="46" customFormat="1" x14ac:dyDescent="0.25">
      <c r="A155" s="37" t="s">
        <v>258</v>
      </c>
      <c r="B155" s="37" t="s">
        <v>49</v>
      </c>
      <c r="C155" s="37" t="s">
        <v>49</v>
      </c>
      <c r="D155" s="37" t="s">
        <v>140</v>
      </c>
      <c r="E155" s="37" t="s">
        <v>49</v>
      </c>
      <c r="F155" s="44">
        <v>-9890358.5600000005</v>
      </c>
      <c r="G155" s="37" t="s">
        <v>49</v>
      </c>
      <c r="H155" s="25">
        <v>38300402</v>
      </c>
      <c r="I155" s="25" t="s">
        <v>118</v>
      </c>
      <c r="J155" s="25">
        <v>3690101</v>
      </c>
      <c r="K155" s="25" t="s">
        <v>119</v>
      </c>
    </row>
    <row r="156" spans="1:11" s="46" customFormat="1" x14ac:dyDescent="0.25">
      <c r="A156" s="37" t="s">
        <v>270</v>
      </c>
      <c r="B156" s="37" t="s">
        <v>7</v>
      </c>
      <c r="C156" s="37" t="s">
        <v>268</v>
      </c>
      <c r="D156" s="37" t="s">
        <v>11</v>
      </c>
      <c r="E156" s="37" t="s">
        <v>269</v>
      </c>
      <c r="F156" s="44">
        <v>2052.12</v>
      </c>
      <c r="G156" s="37" t="s">
        <v>271</v>
      </c>
      <c r="H156" s="25">
        <v>38300402</v>
      </c>
      <c r="I156" s="25" t="s">
        <v>118</v>
      </c>
      <c r="J156" s="25">
        <v>3690101</v>
      </c>
      <c r="K156" s="25" t="s">
        <v>119</v>
      </c>
    </row>
    <row r="157" spans="1:11" s="46" customFormat="1" x14ac:dyDescent="0.25">
      <c r="A157" s="37" t="s">
        <v>272</v>
      </c>
      <c r="B157" s="37" t="s">
        <v>49</v>
      </c>
      <c r="C157" s="37" t="s">
        <v>49</v>
      </c>
      <c r="D157" s="37" t="s">
        <v>140</v>
      </c>
      <c r="E157" s="37" t="s">
        <v>49</v>
      </c>
      <c r="F157" s="44">
        <v>2052.12</v>
      </c>
      <c r="G157" s="37" t="s">
        <v>49</v>
      </c>
      <c r="H157" s="25">
        <v>38300402</v>
      </c>
      <c r="I157" s="25" t="s">
        <v>118</v>
      </c>
      <c r="J157" s="25">
        <v>3690101</v>
      </c>
      <c r="K157" s="25" t="s">
        <v>119</v>
      </c>
    </row>
    <row r="158" spans="1:11" s="46" customFormat="1" x14ac:dyDescent="0.25">
      <c r="A158" s="37" t="s">
        <v>273</v>
      </c>
      <c r="B158" s="37" t="s">
        <v>49</v>
      </c>
      <c r="C158" s="37" t="s">
        <v>49</v>
      </c>
      <c r="D158" s="37" t="s">
        <v>140</v>
      </c>
      <c r="E158" s="37" t="s">
        <v>49</v>
      </c>
      <c r="F158" s="44">
        <v>-9888306.4399999995</v>
      </c>
      <c r="G158" s="37" t="s">
        <v>49</v>
      </c>
      <c r="H158" s="25">
        <v>38300402</v>
      </c>
      <c r="I158" s="25" t="s">
        <v>118</v>
      </c>
      <c r="J158" s="25">
        <v>3690101</v>
      </c>
      <c r="K158" s="25" t="s">
        <v>119</v>
      </c>
    </row>
  </sheetData>
  <autoFilter ref="A1:K158" xr:uid="{BF57D514-A260-426E-8D22-3B04518E9D7A}">
    <filterColumn colId="7">
      <filters>
        <filter val="38300402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14D1-7657-4C0C-ACAE-B8B29D86CCF7}">
  <sheetPr>
    <pageSetUpPr fitToPage="1"/>
  </sheetPr>
  <dimension ref="A1:I21"/>
  <sheetViews>
    <sheetView rightToLeft="1" zoomScale="90" zoomScaleNormal="90" workbookViewId="0">
      <pane ySplit="1" topLeftCell="A2" activePane="bottomLeft" state="frozen"/>
      <selection pane="bottomLeft" activeCell="C22" sqref="C22"/>
    </sheetView>
  </sheetViews>
  <sheetFormatPr defaultRowHeight="15.75" x14ac:dyDescent="0.25"/>
  <cols>
    <col min="1" max="1" width="6.375" style="24" customWidth="1"/>
    <col min="2" max="2" width="20.75" style="24" bestFit="1" customWidth="1"/>
    <col min="3" max="3" width="20" style="27" customWidth="1"/>
    <col min="4" max="4" width="23.625" style="27" customWidth="1"/>
    <col min="5" max="5" width="16.5" style="27" customWidth="1"/>
    <col min="6" max="6" width="11.375" style="24" customWidth="1"/>
    <col min="7" max="7" width="12.625" style="24" bestFit="1" customWidth="1"/>
    <col min="8" max="8" width="11.25" style="24" bestFit="1" customWidth="1"/>
    <col min="9" max="9" width="18.25" style="24" bestFit="1" customWidth="1"/>
    <col min="10" max="16384" width="9" style="24"/>
  </cols>
  <sheetData>
    <row r="1" spans="1:9" s="23" customFormat="1" ht="31.5" x14ac:dyDescent="0.25">
      <c r="A1" s="21" t="s">
        <v>19</v>
      </c>
      <c r="B1" s="21" t="s">
        <v>20</v>
      </c>
      <c r="C1" s="22" t="s">
        <v>21</v>
      </c>
      <c r="D1" s="22" t="s">
        <v>22</v>
      </c>
      <c r="E1" s="22" t="s">
        <v>23</v>
      </c>
      <c r="F1" s="22" t="s">
        <v>24</v>
      </c>
      <c r="G1" s="21" t="s">
        <v>25</v>
      </c>
      <c r="H1" s="21" t="s">
        <v>26</v>
      </c>
      <c r="I1" s="21" t="s">
        <v>27</v>
      </c>
    </row>
    <row r="2" spans="1:9" s="25" customFormat="1" x14ac:dyDescent="0.25">
      <c r="A2" s="25">
        <v>4.08</v>
      </c>
      <c r="B2" s="25" t="s">
        <v>99</v>
      </c>
      <c r="C2" s="36">
        <v>0</v>
      </c>
      <c r="D2" s="26" t="s">
        <v>100</v>
      </c>
      <c r="E2" s="26" t="s">
        <v>31</v>
      </c>
      <c r="F2" s="25">
        <v>38300191</v>
      </c>
      <c r="G2" s="25" t="s">
        <v>28</v>
      </c>
      <c r="H2" s="25">
        <v>3690113</v>
      </c>
      <c r="I2" s="25" t="s">
        <v>101</v>
      </c>
    </row>
    <row r="3" spans="1:9" s="25" customFormat="1" x14ac:dyDescent="0.25">
      <c r="A3" s="25">
        <v>4.08</v>
      </c>
      <c r="B3" s="25" t="s">
        <v>102</v>
      </c>
      <c r="C3" s="36">
        <v>18000</v>
      </c>
      <c r="D3" s="26" t="s">
        <v>103</v>
      </c>
      <c r="E3" s="26" t="s">
        <v>31</v>
      </c>
      <c r="F3" s="25">
        <v>38300191</v>
      </c>
      <c r="G3" s="25" t="s">
        <v>28</v>
      </c>
      <c r="H3" s="25">
        <v>3690112</v>
      </c>
      <c r="I3" s="25" t="s">
        <v>29</v>
      </c>
    </row>
    <row r="4" spans="1:9" ht="63" x14ac:dyDescent="0.25">
      <c r="A4" s="24">
        <v>9.08</v>
      </c>
      <c r="B4" s="24" t="s">
        <v>104</v>
      </c>
      <c r="C4" s="34">
        <v>20000</v>
      </c>
      <c r="D4" s="27" t="s">
        <v>105</v>
      </c>
      <c r="E4" s="27" t="s">
        <v>106</v>
      </c>
      <c r="F4" s="24">
        <v>38300191</v>
      </c>
      <c r="G4" s="24" t="s">
        <v>28</v>
      </c>
      <c r="H4" s="24">
        <v>3690103</v>
      </c>
      <c r="I4" s="24" t="s">
        <v>107</v>
      </c>
    </row>
    <row r="5" spans="1:9" s="25" customFormat="1" ht="31.5" x14ac:dyDescent="0.25">
      <c r="A5" s="25">
        <v>12.08</v>
      </c>
      <c r="B5" s="25" t="s">
        <v>46</v>
      </c>
      <c r="C5" s="36">
        <v>772000</v>
      </c>
      <c r="D5" s="26" t="s">
        <v>108</v>
      </c>
      <c r="E5" s="26" t="s">
        <v>31</v>
      </c>
      <c r="F5" s="25">
        <v>38300105</v>
      </c>
      <c r="G5" s="25" t="s">
        <v>35</v>
      </c>
      <c r="H5" s="25">
        <v>3690102</v>
      </c>
      <c r="I5" s="25" t="s">
        <v>36</v>
      </c>
    </row>
    <row r="6" spans="1:9" s="25" customFormat="1" ht="31.5" x14ac:dyDescent="0.25">
      <c r="A6" s="25">
        <v>12.08</v>
      </c>
      <c r="B6" s="25" t="s">
        <v>109</v>
      </c>
      <c r="C6" s="36">
        <v>298116</v>
      </c>
      <c r="D6" s="26" t="s">
        <v>110</v>
      </c>
      <c r="E6" s="26" t="s">
        <v>31</v>
      </c>
      <c r="F6" s="25">
        <v>38300191</v>
      </c>
      <c r="G6" s="25" t="s">
        <v>28</v>
      </c>
      <c r="H6" s="25">
        <v>36901021</v>
      </c>
      <c r="I6" s="25" t="s">
        <v>34</v>
      </c>
    </row>
    <row r="7" spans="1:9" s="25" customFormat="1" x14ac:dyDescent="0.25">
      <c r="A7" s="25">
        <v>12.08</v>
      </c>
      <c r="B7" s="25" t="s">
        <v>111</v>
      </c>
      <c r="C7" s="36">
        <v>2000</v>
      </c>
      <c r="D7" s="26" t="s">
        <v>112</v>
      </c>
      <c r="E7" s="26" t="s">
        <v>31</v>
      </c>
      <c r="F7" s="25">
        <v>38300191</v>
      </c>
      <c r="G7" s="25" t="s">
        <v>28</v>
      </c>
      <c r="H7" s="25">
        <v>3690102</v>
      </c>
      <c r="I7" s="25" t="s">
        <v>36</v>
      </c>
    </row>
    <row r="8" spans="1:9" ht="31.5" x14ac:dyDescent="0.25">
      <c r="A8" s="24">
        <v>17.079999999999998</v>
      </c>
      <c r="B8" s="24" t="s">
        <v>113</v>
      </c>
      <c r="C8" s="34">
        <v>35100</v>
      </c>
      <c r="D8" s="27" t="s">
        <v>114</v>
      </c>
      <c r="E8" s="27" t="s">
        <v>31</v>
      </c>
      <c r="F8" s="24">
        <v>38300191</v>
      </c>
      <c r="G8" s="24" t="s">
        <v>28</v>
      </c>
      <c r="H8" s="24">
        <v>36901026</v>
      </c>
      <c r="I8" s="24" t="s">
        <v>45</v>
      </c>
    </row>
    <row r="9" spans="1:9" ht="31.5" x14ac:dyDescent="0.25">
      <c r="A9" s="24">
        <v>17.079999999999998</v>
      </c>
      <c r="B9" s="24" t="s">
        <v>48</v>
      </c>
      <c r="C9" s="34">
        <v>2340</v>
      </c>
      <c r="D9" s="27" t="s">
        <v>114</v>
      </c>
      <c r="E9" s="27" t="s">
        <v>31</v>
      </c>
      <c r="F9" s="24">
        <v>38300191</v>
      </c>
      <c r="G9" s="24" t="s">
        <v>28</v>
      </c>
      <c r="H9" s="24">
        <v>36901026</v>
      </c>
      <c r="I9" s="24" t="s">
        <v>45</v>
      </c>
    </row>
    <row r="10" spans="1:9" s="25" customFormat="1" ht="31.5" x14ac:dyDescent="0.25">
      <c r="A10" s="25">
        <v>19.079999999999998</v>
      </c>
      <c r="B10" s="25" t="s">
        <v>115</v>
      </c>
      <c r="C10" s="36">
        <v>148790</v>
      </c>
      <c r="D10" s="26" t="s">
        <v>116</v>
      </c>
      <c r="E10" s="26" t="s">
        <v>117</v>
      </c>
      <c r="F10" s="25">
        <v>38300402</v>
      </c>
      <c r="G10" s="25" t="s">
        <v>118</v>
      </c>
      <c r="H10" s="25">
        <v>3690101</v>
      </c>
      <c r="I10" s="25" t="s">
        <v>119</v>
      </c>
    </row>
    <row r="11" spans="1:9" s="25" customFormat="1" x14ac:dyDescent="0.25">
      <c r="A11" s="25">
        <v>23.08</v>
      </c>
      <c r="B11" s="25" t="s">
        <v>120</v>
      </c>
      <c r="C11" s="36">
        <v>438.75</v>
      </c>
      <c r="D11" s="26" t="s">
        <v>121</v>
      </c>
      <c r="E11" s="26" t="s">
        <v>31</v>
      </c>
      <c r="F11" s="25">
        <v>38300191</v>
      </c>
      <c r="G11" s="25" t="s">
        <v>28</v>
      </c>
      <c r="H11" s="25">
        <v>36901021</v>
      </c>
      <c r="I11" s="25" t="s">
        <v>34</v>
      </c>
    </row>
    <row r="12" spans="1:9" x14ac:dyDescent="0.25">
      <c r="A12" s="24">
        <v>23.08</v>
      </c>
      <c r="B12" s="24" t="s">
        <v>122</v>
      </c>
      <c r="C12" s="34">
        <v>50000</v>
      </c>
      <c r="D12" s="27" t="s">
        <v>123</v>
      </c>
      <c r="E12" s="27" t="s">
        <v>31</v>
      </c>
      <c r="F12" s="24">
        <v>38300191</v>
      </c>
      <c r="G12" s="24" t="s">
        <v>28</v>
      </c>
      <c r="H12" s="24">
        <v>3690113</v>
      </c>
      <c r="I12" s="24" t="s">
        <v>101</v>
      </c>
    </row>
    <row r="13" spans="1:9" x14ac:dyDescent="0.25">
      <c r="A13" s="24">
        <v>23.08</v>
      </c>
      <c r="B13" s="24" t="s">
        <v>124</v>
      </c>
      <c r="C13" s="34">
        <v>23400</v>
      </c>
      <c r="D13" s="27" t="s">
        <v>125</v>
      </c>
      <c r="E13" s="27" t="s">
        <v>31</v>
      </c>
      <c r="F13" s="24">
        <v>38300191</v>
      </c>
      <c r="G13" s="24" t="s">
        <v>28</v>
      </c>
      <c r="H13" s="24">
        <v>36901022</v>
      </c>
      <c r="I13" s="24" t="s">
        <v>126</v>
      </c>
    </row>
    <row r="14" spans="1:9" s="25" customFormat="1" ht="47.25" x14ac:dyDescent="0.25">
      <c r="A14" s="25">
        <v>23.08</v>
      </c>
      <c r="B14" s="25" t="s">
        <v>127</v>
      </c>
      <c r="C14" s="36">
        <v>104000</v>
      </c>
      <c r="D14" s="26" t="s">
        <v>128</v>
      </c>
      <c r="E14" s="26" t="s">
        <v>31</v>
      </c>
      <c r="F14" s="25">
        <v>38300191</v>
      </c>
      <c r="G14" s="25" t="s">
        <v>28</v>
      </c>
      <c r="H14" s="25">
        <v>3690114</v>
      </c>
      <c r="I14" s="25" t="s">
        <v>47</v>
      </c>
    </row>
    <row r="15" spans="1:9" s="25" customFormat="1" x14ac:dyDescent="0.25">
      <c r="A15" s="25">
        <v>25.08</v>
      </c>
      <c r="B15" s="25" t="s">
        <v>129</v>
      </c>
      <c r="C15" s="36">
        <v>6975</v>
      </c>
      <c r="D15" s="26" t="s">
        <v>130</v>
      </c>
      <c r="E15" s="26" t="s">
        <v>31</v>
      </c>
      <c r="F15" s="25">
        <v>38300191</v>
      </c>
      <c r="G15" s="25" t="s">
        <v>28</v>
      </c>
      <c r="H15" s="25">
        <v>36901022</v>
      </c>
      <c r="I15" s="25" t="s">
        <v>126</v>
      </c>
    </row>
    <row r="16" spans="1:9" s="25" customFormat="1" ht="31.5" x14ac:dyDescent="0.25">
      <c r="A16" s="25">
        <v>25.08</v>
      </c>
      <c r="B16" s="25" t="s">
        <v>131</v>
      </c>
      <c r="C16" s="36">
        <v>5031</v>
      </c>
      <c r="D16" s="26" t="s">
        <v>132</v>
      </c>
      <c r="E16" s="26" t="s">
        <v>31</v>
      </c>
      <c r="F16" s="25">
        <v>38300191</v>
      </c>
      <c r="G16" s="25" t="s">
        <v>28</v>
      </c>
      <c r="H16" s="25">
        <v>36901024</v>
      </c>
      <c r="I16" s="25" t="s">
        <v>30</v>
      </c>
    </row>
    <row r="17" spans="1:9" s="25" customFormat="1" x14ac:dyDescent="0.25">
      <c r="A17" s="25">
        <v>25.08</v>
      </c>
      <c r="B17" s="25" t="s">
        <v>133</v>
      </c>
      <c r="C17" s="36">
        <v>35100</v>
      </c>
      <c r="D17" s="26" t="s">
        <v>134</v>
      </c>
      <c r="E17" s="26" t="s">
        <v>31</v>
      </c>
      <c r="F17" s="25">
        <v>38300191</v>
      </c>
      <c r="G17" s="25" t="s">
        <v>28</v>
      </c>
      <c r="H17" s="25">
        <v>3690112</v>
      </c>
      <c r="I17" s="25" t="s">
        <v>29</v>
      </c>
    </row>
    <row r="18" spans="1:9" s="25" customFormat="1" ht="47.25" x14ac:dyDescent="0.25">
      <c r="A18" s="25" t="s">
        <v>135</v>
      </c>
      <c r="B18" s="25" t="s">
        <v>136</v>
      </c>
      <c r="C18" s="36">
        <v>40950</v>
      </c>
      <c r="D18" s="26" t="s">
        <v>137</v>
      </c>
      <c r="E18" s="26" t="s">
        <v>138</v>
      </c>
      <c r="F18" s="25">
        <v>38300191</v>
      </c>
      <c r="G18" s="25" t="s">
        <v>28</v>
      </c>
      <c r="H18" s="25">
        <v>3690112</v>
      </c>
      <c r="I18" s="25" t="s">
        <v>29</v>
      </c>
    </row>
    <row r="19" spans="1:9" x14ac:dyDescent="0.25">
      <c r="C19" s="35">
        <f>SUM(C2:C18)</f>
        <v>1562240.75</v>
      </c>
    </row>
    <row r="20" spans="1:9" x14ac:dyDescent="0.25">
      <c r="C20" s="35">
        <f>C19-אוגוסט!D19</f>
        <v>-6519223.25</v>
      </c>
    </row>
    <row r="21" spans="1:9" x14ac:dyDescent="0.25">
      <c r="C21" s="35">
        <f>C20-C4-C8-C9-C12-C13</f>
        <v>-6650063.25</v>
      </c>
    </row>
  </sheetData>
  <autoFilter ref="A1:I19" xr:uid="{20FD6FE6-7BB3-4C2E-AC1E-BCF7E84A5C46}"/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51D3-BF06-4991-A0E6-29E6248FF981}">
  <dimension ref="A1:F27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25" sqref="C25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12</v>
      </c>
      <c r="D2" s="33" t="s">
        <v>97</v>
      </c>
      <c r="F2"/>
    </row>
    <row r="3" spans="1:6" s="3" customFormat="1" ht="15.75" x14ac:dyDescent="0.25">
      <c r="C3" s="47" t="s">
        <v>13</v>
      </c>
      <c r="D3" s="7"/>
      <c r="F3"/>
    </row>
    <row r="4" spans="1:6" s="3" customFormat="1" ht="15.75" x14ac:dyDescent="0.25">
      <c r="C4" s="8" t="s">
        <v>14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98</v>
      </c>
      <c r="D6" s="13"/>
      <c r="F6"/>
    </row>
    <row r="7" spans="1:6" ht="28.5" x14ac:dyDescent="0.2">
      <c r="A7" s="14" t="s">
        <v>15</v>
      </c>
      <c r="B7" s="14" t="s">
        <v>16</v>
      </c>
      <c r="C7" s="14" t="s">
        <v>17</v>
      </c>
      <c r="D7" s="15" t="s">
        <v>18</v>
      </c>
    </row>
    <row r="8" spans="1:6" s="19" customFormat="1" ht="15" x14ac:dyDescent="0.25">
      <c r="A8" s="16">
        <v>1</v>
      </c>
      <c r="B8" s="17"/>
      <c r="C8" s="17" t="s">
        <v>277</v>
      </c>
      <c r="D8" s="18">
        <v>438.75</v>
      </c>
    </row>
    <row r="9" spans="1:6" s="19" customFormat="1" ht="15" x14ac:dyDescent="0.25">
      <c r="A9" s="16">
        <v>2</v>
      </c>
      <c r="B9" s="17"/>
      <c r="C9" s="17" t="s">
        <v>130</v>
      </c>
      <c r="D9" s="18">
        <v>6975</v>
      </c>
    </row>
    <row r="10" spans="1:6" s="19" customFormat="1" ht="15" x14ac:dyDescent="0.25">
      <c r="A10" s="16">
        <v>3</v>
      </c>
      <c r="B10" s="17"/>
      <c r="C10" s="17" t="s">
        <v>279</v>
      </c>
      <c r="D10" s="18">
        <f>5031+2000</f>
        <v>7031</v>
      </c>
    </row>
    <row r="11" spans="1:6" s="19" customFormat="1" ht="15" x14ac:dyDescent="0.25">
      <c r="A11" s="16">
        <v>4</v>
      </c>
      <c r="B11" s="17"/>
      <c r="C11" s="17" t="s">
        <v>281</v>
      </c>
      <c r="D11" s="18">
        <v>18000</v>
      </c>
    </row>
    <row r="12" spans="1:6" s="19" customFormat="1" ht="15" x14ac:dyDescent="0.25">
      <c r="A12" s="16">
        <v>5</v>
      </c>
      <c r="B12" s="17"/>
      <c r="C12" s="32" t="s">
        <v>274</v>
      </c>
      <c r="D12" s="18">
        <v>35100</v>
      </c>
    </row>
    <row r="13" spans="1:6" s="19" customFormat="1" ht="15" x14ac:dyDescent="0.25">
      <c r="A13" s="16">
        <v>6</v>
      </c>
      <c r="B13" s="17"/>
      <c r="C13" s="45" t="s">
        <v>275</v>
      </c>
      <c r="D13" s="18">
        <v>40950</v>
      </c>
    </row>
    <row r="14" spans="1:6" s="19" customFormat="1" ht="15" x14ac:dyDescent="0.25">
      <c r="A14" s="16">
        <v>7</v>
      </c>
      <c r="B14" s="17"/>
      <c r="C14" s="17" t="s">
        <v>276</v>
      </c>
      <c r="D14" s="18">
        <v>104000</v>
      </c>
    </row>
    <row r="15" spans="1:6" s="19" customFormat="1" ht="30" x14ac:dyDescent="0.25">
      <c r="A15" s="16">
        <v>8</v>
      </c>
      <c r="B15" s="17"/>
      <c r="C15" s="17" t="s">
        <v>280</v>
      </c>
      <c r="D15" s="18">
        <v>148789.25</v>
      </c>
    </row>
    <row r="16" spans="1:6" s="19" customFormat="1" ht="15" x14ac:dyDescent="0.25">
      <c r="A16" s="16">
        <v>9</v>
      </c>
      <c r="B16" s="17"/>
      <c r="C16" s="17" t="s">
        <v>278</v>
      </c>
      <c r="D16" s="18">
        <v>297180</v>
      </c>
    </row>
    <row r="17" spans="1:4" ht="15" x14ac:dyDescent="0.25">
      <c r="A17" s="16">
        <v>10</v>
      </c>
      <c r="B17" s="17"/>
      <c r="C17" s="17" t="s">
        <v>283</v>
      </c>
      <c r="D17" s="18">
        <v>772000</v>
      </c>
    </row>
    <row r="18" spans="1:4" ht="30" x14ac:dyDescent="0.25">
      <c r="A18" s="16">
        <v>11</v>
      </c>
      <c r="B18" s="17"/>
      <c r="C18" s="17" t="s">
        <v>282</v>
      </c>
      <c r="D18" s="18">
        <v>6651000</v>
      </c>
    </row>
    <row r="19" spans="1:4" ht="15" x14ac:dyDescent="0.25">
      <c r="A19" s="20"/>
      <c r="B19" s="17"/>
      <c r="C19" s="17"/>
      <c r="D19" s="18">
        <f>SUBTOTAL(109,D8:D18)</f>
        <v>8081464</v>
      </c>
    </row>
    <row r="20" spans="1:4" ht="15" x14ac:dyDescent="0.25">
      <c r="A20" s="20"/>
      <c r="B20" s="17"/>
      <c r="C20" s="17"/>
      <c r="D20" s="18"/>
    </row>
    <row r="21" spans="1:4" ht="15" x14ac:dyDescent="0.25">
      <c r="A21" s="20"/>
      <c r="B21" s="17"/>
      <c r="C21" s="17"/>
      <c r="D21" s="18"/>
    </row>
    <row r="22" spans="1:4" ht="15" x14ac:dyDescent="0.25">
      <c r="A22" s="20"/>
      <c r="B22" s="17"/>
      <c r="C22" s="17"/>
      <c r="D22" s="18"/>
    </row>
    <row r="23" spans="1:4" ht="15" x14ac:dyDescent="0.25">
      <c r="A23" s="20"/>
      <c r="B23" s="17"/>
      <c r="C23" s="17"/>
      <c r="D23" s="18"/>
    </row>
    <row r="24" spans="1:4" ht="15" x14ac:dyDescent="0.25">
      <c r="A24" s="20"/>
      <c r="B24" s="17"/>
      <c r="C24" s="17"/>
      <c r="D24" s="18"/>
    </row>
    <row r="25" spans="1:4" ht="15" x14ac:dyDescent="0.25">
      <c r="A25" s="20"/>
      <c r="B25" s="17"/>
      <c r="C25" s="17"/>
      <c r="D25" s="18"/>
    </row>
    <row r="26" spans="1:4" ht="15" x14ac:dyDescent="0.25">
      <c r="A26" s="20"/>
      <c r="B26" s="17"/>
      <c r="C26" s="17"/>
      <c r="D26" s="18"/>
    </row>
    <row r="27" spans="1:4" ht="15" x14ac:dyDescent="0.25">
      <c r="A27" s="20"/>
      <c r="B27" s="17"/>
      <c r="C27" s="17"/>
      <c r="D27" s="18"/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יולי</vt:lpstr>
      <vt:lpstr>דוח תנועות</vt:lpstr>
      <vt:lpstr>קובץ החרגות</vt:lpstr>
      <vt:lpstr>אוגוסט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2020-09-17T03:46:37Z</dcterms:modified>
  <cp:category/>
</cp:coreProperties>
</file>